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110" firstSheet="9" activeTab="19"/>
  </bookViews>
  <sheets>
    <sheet name="ORGAN 01" sheetId="1" r:id="rId1"/>
    <sheet name="ORGAN 02" sheetId="2" r:id="rId2"/>
    <sheet name="ORGAN 03" sheetId="3" r:id="rId3"/>
    <sheet name="ORGAN 04" sheetId="4" r:id="rId4"/>
    <sheet name="ORGAN 05" sheetId="5" r:id="rId5"/>
    <sheet name="ORGAN 06" sheetId="6" r:id="rId6"/>
    <sheet name="ORGAN 07" sheetId="7" r:id="rId7"/>
    <sheet name="ORGAN 08" sheetId="8" r:id="rId8"/>
    <sheet name="ORGAN 09" sheetId="9" r:id="rId9"/>
    <sheet name="ORGAN 10" sheetId="10" r:id="rId10"/>
    <sheet name="ORGAN 11" sheetId="11" r:id="rId11"/>
    <sheet name="ORGAN 12" sheetId="12" r:id="rId12"/>
    <sheet name="ORGAN 13" sheetId="13" r:id="rId13"/>
    <sheet name="ORGAN 14" sheetId="14" r:id="rId14"/>
    <sheet name="ORGAN 15" sheetId="15" r:id="rId15"/>
    <sheet name="ORGAN 16" sheetId="16" r:id="rId16"/>
    <sheet name="ORGAN 17" sheetId="17" r:id="rId17"/>
    <sheet name="ORGAN 18" sheetId="18" r:id="rId18"/>
    <sheet name="ORGAN 19" sheetId="19" r:id="rId19"/>
    <sheet name="TOTALS" sheetId="20" r:id="rId20"/>
  </sheets>
  <definedNames>
    <definedName name="_xlnm.Print_Area" localSheetId="0">'ORGAN 01'!$A$1:$E$50</definedName>
  </definedNames>
  <calcPr fullCalcOnLoad="1"/>
</workbook>
</file>

<file path=xl/sharedStrings.xml><?xml version="1.0" encoding="utf-8"?>
<sst xmlns="http://schemas.openxmlformats.org/spreadsheetml/2006/main" count="876" uniqueCount="582">
  <si>
    <t>01. ORGANS DE GOVERN</t>
  </si>
  <si>
    <t>CAPITOL I.- DESPESES DE PERSONAL</t>
  </si>
  <si>
    <t>Func.</t>
  </si>
  <si>
    <t>Económic</t>
  </si>
  <si>
    <t>Nom Partida</t>
  </si>
  <si>
    <t>PERSONAL ORGANS DE GOVERN</t>
  </si>
  <si>
    <t xml:space="preserve">Retrib. Membres Electius </t>
  </si>
  <si>
    <t>Retrib. Pers. Eventual Gabinet</t>
  </si>
  <si>
    <t>Complement de Productivitat</t>
  </si>
  <si>
    <t>Quotes Seguretat Social</t>
  </si>
  <si>
    <t>Complement Familiar</t>
  </si>
  <si>
    <t>Suma funció 912</t>
  </si>
  <si>
    <t>PERSONAL ALCALDIA</t>
  </si>
  <si>
    <t>Retrib. Bàsiques Funcionaris C2</t>
  </si>
  <si>
    <t>Triennis</t>
  </si>
  <si>
    <t xml:space="preserve">Complement de desti </t>
  </si>
  <si>
    <t>Complement específic</t>
  </si>
  <si>
    <t>Complement Productivitat</t>
  </si>
  <si>
    <t>Gratificacions</t>
  </si>
  <si>
    <t>Complement dedicació especial</t>
  </si>
  <si>
    <t>Suma Funció 920</t>
  </si>
  <si>
    <t>TOTAL CAPITOL I</t>
  </si>
  <si>
    <t xml:space="preserve">DESPESES CORRENTS </t>
  </si>
  <si>
    <t>Combustible Vehicles</t>
  </si>
  <si>
    <t>Protocol i Representació</t>
  </si>
  <si>
    <t>Reunions i Conferències</t>
  </si>
  <si>
    <t>Actes extraordinaris d'interès local</t>
  </si>
  <si>
    <t>Commemor. i reconeixam. personal mpal</t>
  </si>
  <si>
    <t>Dietes Personal Electiu</t>
  </si>
  <si>
    <t>Desplaçaments personal electiu</t>
  </si>
  <si>
    <t>TOTAL CAP. II</t>
  </si>
  <si>
    <t xml:space="preserve"> </t>
  </si>
  <si>
    <t>TRANSFERÈNCIES CORRENTS</t>
  </si>
  <si>
    <t>Transferencia Aj. Montcada conveni La granja</t>
  </si>
  <si>
    <t>Transfer. Mancomunitat Cerd.-Ripollet Montc</t>
  </si>
  <si>
    <t>Transfer Mancomunitat Tram supramunicipal</t>
  </si>
  <si>
    <t>Transferències Mancomunitat AMB</t>
  </si>
  <si>
    <t>Transferència. AMB P.T.E.</t>
  </si>
  <si>
    <t xml:space="preserve">Subv. Entitats aconteixements extraordinaris </t>
  </si>
  <si>
    <t>Transferències a Grups Polítics</t>
  </si>
  <si>
    <t>Transferència Associació Catalana Municipis</t>
  </si>
  <si>
    <t>Transferència Federació Municipis Catalunya</t>
  </si>
  <si>
    <t>TOTAL CAP IV</t>
  </si>
  <si>
    <t>TOTAL ORGAN 01</t>
  </si>
  <si>
    <t>02  EDUCACIÓ i POLITIQUES D'IGUALTAT</t>
  </si>
  <si>
    <t>CAPITOL I   DESPESES DE PERSONAL</t>
  </si>
  <si>
    <t>Educació</t>
  </si>
  <si>
    <t>Retribucions Bàsiques C2</t>
  </si>
  <si>
    <t>Retribucions Bàsiques E</t>
  </si>
  <si>
    <t>Complement de destí</t>
  </si>
  <si>
    <t>Altres remuneracions</t>
  </si>
  <si>
    <t>Retrib. Personal Laboral</t>
  </si>
  <si>
    <t>Retribucions Personal Eventual</t>
  </si>
  <si>
    <t>Total funcio 321</t>
  </si>
  <si>
    <t>Igualtat i diversitat ciutadana</t>
  </si>
  <si>
    <t>Retribució personal laboral</t>
  </si>
  <si>
    <t>Complement de productivitat</t>
  </si>
  <si>
    <t>Complement familiar</t>
  </si>
  <si>
    <t>Total funció 230</t>
  </si>
  <si>
    <t>TOTAL CAPÍTOL 1</t>
  </si>
  <si>
    <t>PROGRAMES D'IGUALTAT</t>
  </si>
  <si>
    <t xml:space="preserve">Atenció a la dona.-Punt d'informació </t>
  </si>
  <si>
    <t>Actuacions jornades 8 març i 25 novembre</t>
  </si>
  <si>
    <t>Progr. de formació i foment multiculturalitat</t>
  </si>
  <si>
    <t>Despeses dinamització CIRD</t>
  </si>
  <si>
    <t>Assessorament juridic temes d'immigració</t>
  </si>
  <si>
    <t>Suma Programes d'igualtat</t>
  </si>
  <si>
    <t>CENTRES D'ENSENYAMENT INFANTIL I PRIMARI</t>
  </si>
  <si>
    <t>Manteniment i Conserv. Escoles</t>
  </si>
  <si>
    <t>Manteniment menjador escolar</t>
  </si>
  <si>
    <t>Energia Elèctrica</t>
  </si>
  <si>
    <t>Subministrament d’aigua Escoles</t>
  </si>
  <si>
    <t>Combustible Calefacció Escoles</t>
  </si>
  <si>
    <t>Vestuari Conserges Escoles</t>
  </si>
  <si>
    <t>Farmaciola i productes farmacèutics</t>
  </si>
  <si>
    <t xml:space="preserve">Servei Telefonia </t>
  </si>
  <si>
    <t>Edició guia educativa i documentació.</t>
  </si>
  <si>
    <t>Projectes educatius</t>
  </si>
  <si>
    <t>Programació Activitats Educatives</t>
  </si>
  <si>
    <t>Neteja Edificis Escoles</t>
  </si>
  <si>
    <t>Contracte Ludoteca</t>
  </si>
  <si>
    <t>Contractes manteniment ascensors</t>
  </si>
  <si>
    <t xml:space="preserve">Suma Centres d'Ensenyament Infantil </t>
  </si>
  <si>
    <t>ESCOLES BRESSOL</t>
  </si>
  <si>
    <t>Manteniment escola bressol</t>
  </si>
  <si>
    <t>Energia elèctrica</t>
  </si>
  <si>
    <t>Subministrament d’aigua</t>
  </si>
  <si>
    <t xml:space="preserve">Material fungible </t>
  </si>
  <si>
    <t>Contracte servei escola bressol</t>
  </si>
  <si>
    <t>Suma Llar d'infants</t>
  </si>
  <si>
    <t>TOTAL CAPITOL II</t>
  </si>
  <si>
    <t>CAPITOL IV.- TRANSFERÈNCIES CORRENTS</t>
  </si>
  <si>
    <t>Consorci Normalització Lingüística</t>
  </si>
  <si>
    <t>Subvenció Campu Itaca</t>
  </si>
  <si>
    <t>Associació C.i E. d'adults Jaume Tuset</t>
  </si>
  <si>
    <t>Suma funció 323</t>
  </si>
  <si>
    <t>PROGRAMA POLITIQUES D'IGUALTAT</t>
  </si>
  <si>
    <t>Consorci Normalit. Ling. Acolliment lingu</t>
  </si>
  <si>
    <t>Suma funció 232</t>
  </si>
  <si>
    <t>TOTAL CAPITOL IV</t>
  </si>
  <si>
    <t>TOTAL ORGAN 02</t>
  </si>
  <si>
    <t>03   SERVEIS MUNICIPALS</t>
  </si>
  <si>
    <t>SERVEIS MUNICIPALS</t>
  </si>
  <si>
    <t>Retribucions Bàsiques A1</t>
  </si>
  <si>
    <t>Retribucions Bàsiques C1</t>
  </si>
  <si>
    <t xml:space="preserve">Retribucions Bàsiques C2 </t>
  </si>
  <si>
    <t xml:space="preserve">Altres complements </t>
  </si>
  <si>
    <t>Retrib. Personal Eventual</t>
  </si>
  <si>
    <t>Quotes Seguretat  Socials</t>
  </si>
  <si>
    <t>Total funció 169</t>
  </si>
  <si>
    <t xml:space="preserve">ACTIVITATS </t>
  </si>
  <si>
    <t>Retribucions Bàsiques A2</t>
  </si>
  <si>
    <t>Retribucions Basiques C2</t>
  </si>
  <si>
    <t>Total funció 430</t>
  </si>
  <si>
    <t>DESPESES CORRENTS</t>
  </si>
  <si>
    <t>Subm. Aigua Domiciliaria</t>
  </si>
  <si>
    <t>ACA aigua perduda</t>
  </si>
  <si>
    <t>Total funció 161</t>
  </si>
  <si>
    <t>Despeses deixalleria municipal</t>
  </si>
  <si>
    <t>Recollida Escombraries</t>
  </si>
  <si>
    <t>Despeses Abocador Escombraries</t>
  </si>
  <si>
    <t>Total funció 162</t>
  </si>
  <si>
    <t>Serveis Complementaris Neteja</t>
  </si>
  <si>
    <t>Neteja Vies Públiques</t>
  </si>
  <si>
    <t>Total funció 163</t>
  </si>
  <si>
    <t>Conservació Cementiri</t>
  </si>
  <si>
    <t>Subministrament energia elèctrica</t>
  </si>
  <si>
    <t>Subministrament aigua Cementiri</t>
  </si>
  <si>
    <t>Neteja Cementiri</t>
  </si>
  <si>
    <t>Total funció 164</t>
  </si>
  <si>
    <t>Conservació enllumenat públic</t>
  </si>
  <si>
    <t>Subm. Energia elèctrica vies públiques</t>
  </si>
  <si>
    <t>Contracte manteniment enllumenat públic</t>
  </si>
  <si>
    <t>Total funció 165</t>
  </si>
  <si>
    <t>Manteniment de semàfors</t>
  </si>
  <si>
    <t>Assistència tècnica inspecció ECA</t>
  </si>
  <si>
    <t>SUMA TOTAL SERVEIS MUNICIPALS</t>
  </si>
  <si>
    <t>APARCAMENT PÚBLIC EL MOLÍ</t>
  </si>
  <si>
    <t>Manteniment edifici aparcament El Molí</t>
  </si>
  <si>
    <t>Material oficina</t>
  </si>
  <si>
    <t>Servei de telefonia</t>
  </si>
  <si>
    <t>Contracte consergeria i neteja</t>
  </si>
  <si>
    <t>Contracte manteniment barrera i tiquets</t>
  </si>
  <si>
    <t>Contracte manteniment extintors incendis</t>
  </si>
  <si>
    <t>Contracte manteniment ascensor</t>
  </si>
  <si>
    <t>SUMA TOTAL APARCAMENT EL MOLI</t>
  </si>
  <si>
    <t>Promoció transport públic</t>
  </si>
  <si>
    <t>Transport públic V2701 (28,45%)</t>
  </si>
  <si>
    <t>SUMA PROMOCIÓ TRANSPORT</t>
  </si>
  <si>
    <t>SUMA TOTAL CAPITOL II</t>
  </si>
  <si>
    <t>TRANSFERENCIES CORRENTS</t>
  </si>
  <si>
    <t>Transferència  AMTU</t>
  </si>
  <si>
    <t>SUMA TRANSFERENCIES CORRENTS</t>
  </si>
  <si>
    <t>SUMA TOTAL CAPITOL IV</t>
  </si>
  <si>
    <t>TOTAL ORGAN 3</t>
  </si>
  <si>
    <t>04   GOVERNACIÓ I SEGURETAT CIUTADANA</t>
  </si>
  <si>
    <t>Retribucions Bàqiques C2</t>
  </si>
  <si>
    <t>Retribucions en especie</t>
  </si>
  <si>
    <t>Retribucions personal eventual</t>
  </si>
  <si>
    <t>Otros incentivos al rendimiento</t>
  </si>
  <si>
    <t>Complement de dedicació especial</t>
  </si>
  <si>
    <t>SEGURETAT  CIUTADANA</t>
  </si>
  <si>
    <t>Renting 2 vehicles</t>
  </si>
  <si>
    <t>Reparació Material Comunicació</t>
  </si>
  <si>
    <t>Reparació Vehicles</t>
  </si>
  <si>
    <t>Manteniment mobiliari i eines</t>
  </si>
  <si>
    <t xml:space="preserve">Manteniment i inspeccions Radar </t>
  </si>
  <si>
    <t>Subministrament Vestuari</t>
  </si>
  <si>
    <t>Adquisició material de comunicació</t>
  </si>
  <si>
    <t>Material fungible</t>
  </si>
  <si>
    <t>Adquisició material defensa</t>
  </si>
  <si>
    <t>Adquisició material senyalització v.p.</t>
  </si>
  <si>
    <t>Assegurances Vehicles</t>
  </si>
  <si>
    <t>Educació Vial</t>
  </si>
  <si>
    <t>Neteja dependencies Policia Local</t>
  </si>
  <si>
    <t>Contracte Recollida Vehicles</t>
  </si>
  <si>
    <t>Trasllat Vehicles Via Pública</t>
  </si>
  <si>
    <t>Contracte Manteniment Emissora</t>
  </si>
  <si>
    <t>Total Seguretat Ciutadana</t>
  </si>
  <si>
    <t>PROTECCIÓ CIVIL</t>
  </si>
  <si>
    <t>Reparació vehicles</t>
  </si>
  <si>
    <t>Mobiliari i eines Protecció Civil</t>
  </si>
  <si>
    <t>Material fungible  Protecció Civil</t>
  </si>
  <si>
    <t>Despeses Telefonia</t>
  </si>
  <si>
    <t xml:space="preserve">Contracte Manteniment Emissora </t>
  </si>
  <si>
    <t>Dietes</t>
  </si>
  <si>
    <t>Total Proteccio Civil</t>
  </si>
  <si>
    <t>SUMA TOTAL ORGAN 04</t>
  </si>
  <si>
    <t>05   ACCIÓ SOCIAL</t>
  </si>
  <si>
    <t>Complemen específic</t>
  </si>
  <si>
    <t>Retrib. Personal eventual</t>
  </si>
  <si>
    <t>PROGRAMA  GENT GRAN</t>
  </si>
  <si>
    <t>Manteniment edific Casal d'Avis</t>
  </si>
  <si>
    <t>Subministrament Energia Elèctrica</t>
  </si>
  <si>
    <t>Calefacció sub. Gas Casal d'Avis</t>
  </si>
  <si>
    <t>Despeses Telefonia Casal d'Avis</t>
  </si>
  <si>
    <t>Activitats formatives i lúdiques</t>
  </si>
  <si>
    <t>Neteja Edifici Casal Avis</t>
  </si>
  <si>
    <t>Neteja dependencies Serv.Socials</t>
  </si>
  <si>
    <t>Manteniment Ascensor Casal Avis</t>
  </si>
  <si>
    <t>Contracte Servei Teleasistencia</t>
  </si>
  <si>
    <t>Contracte Servei Ajuda Familiar</t>
  </si>
  <si>
    <t>Contracte serveis auxiliars Ajuda Familiar</t>
  </si>
  <si>
    <t>Suma Programa Gent Gran</t>
  </si>
  <si>
    <t>PROGRAMA INFÀNCIA I ADOLESCÈNCIA</t>
  </si>
  <si>
    <t>Manteniment Centre Obert</t>
  </si>
  <si>
    <t>Subministrament energia electrica C.Obert</t>
  </si>
  <si>
    <t>Subministrament aigua Centre Obert</t>
  </si>
  <si>
    <t>Assegurances Centre Obert</t>
  </si>
  <si>
    <t xml:space="preserve">Activitats lúdiques </t>
  </si>
  <si>
    <t>Neteja Centre Obert</t>
  </si>
  <si>
    <t>Contracte servei Centre Obert</t>
  </si>
  <si>
    <t>Manteniment ascensor</t>
  </si>
  <si>
    <t>Suma Progama Infància i Adolescència</t>
  </si>
  <si>
    <t>TOTAL DESPESES CORRENTS</t>
  </si>
  <si>
    <t>PROGRAMES ADULTS I FAMÍLIES</t>
  </si>
  <si>
    <t xml:space="preserve">Ajuts Econòmics </t>
  </si>
  <si>
    <t>Subvenció Creu Roja</t>
  </si>
  <si>
    <t>Subv. Asociació Lluita Contra el Cancer</t>
  </si>
  <si>
    <t>Subvenció Caritas Parroquial</t>
  </si>
  <si>
    <t>Subv. Assocació del Parkinson</t>
  </si>
  <si>
    <t>Subv.Centre Ocupacional Aspasur</t>
  </si>
  <si>
    <t>Subv. Centre Treball Sant Marti</t>
  </si>
  <si>
    <t>Subv. Aula Extensió Universitària</t>
  </si>
  <si>
    <t>Subvenció Associacio APADIR</t>
  </si>
  <si>
    <t>CONVENI CUV</t>
  </si>
  <si>
    <t>Ajuts economics IVTNU</t>
  </si>
  <si>
    <t>Suma Programes Adults i Famílies</t>
  </si>
  <si>
    <t>PROGRAMA GENT GRAN</t>
  </si>
  <si>
    <t>Sub. Associació Pensionistes i Jubilats</t>
  </si>
  <si>
    <t>Aport. Consell Comarcal (EAIA)</t>
  </si>
  <si>
    <t>Assistència social escola bressol</t>
  </si>
  <si>
    <t>Beques Menjadors escolars</t>
  </si>
  <si>
    <t xml:space="preserve">Beques  </t>
  </si>
  <si>
    <t>Colonies d'estiu</t>
  </si>
  <si>
    <t xml:space="preserve">Subvenció GRESCA projecte Esplai </t>
  </si>
  <si>
    <t>Suma Programa Infància I Adolescència</t>
  </si>
  <si>
    <t>TOTAL TRANSFERENCIES CORRENTS</t>
  </si>
  <si>
    <t>SUMA TOTAL ORGAN 05</t>
  </si>
  <si>
    <t>.</t>
  </si>
  <si>
    <t>06 MANTENIMENT XARXA VIARIA</t>
  </si>
  <si>
    <t>BRIGADA MANTENIMENT</t>
  </si>
  <si>
    <t>Indemnitzacions Jubilacions Anticip.</t>
  </si>
  <si>
    <t>DESPESES  CORRENTS</t>
  </si>
  <si>
    <t>XARXA VIARIA</t>
  </si>
  <si>
    <t>Renting  vehicles</t>
  </si>
  <si>
    <t>Manteniment Vies Públiques</t>
  </si>
  <si>
    <t>Manteniment Clavagueram</t>
  </si>
  <si>
    <t>Reposició eines</t>
  </si>
  <si>
    <t>Manteniment Aparells Comunicació</t>
  </si>
  <si>
    <t>SUMA TOTAL ORGAN 06</t>
  </si>
  <si>
    <t>07    PARTICIPACIÓ CIUTADANA i RELACIONS INSTITUCIONALS</t>
  </si>
  <si>
    <t xml:space="preserve"> PARTICIPACIÓ CIUTADANA</t>
  </si>
  <si>
    <t>Retribucions bàsiques C1</t>
  </si>
  <si>
    <t>Personal eventual</t>
  </si>
  <si>
    <t>Complement productivitat</t>
  </si>
  <si>
    <t>TOTAL CAP. I</t>
  </si>
  <si>
    <t>CAPITOL II.-DESPESES CORRENTS</t>
  </si>
  <si>
    <t>PREMSA I COMUNICACIO</t>
  </si>
  <si>
    <t>Publicacions institucionals</t>
  </si>
  <si>
    <t>Suma PREMSA I COMUNICACIÓ</t>
  </si>
  <si>
    <t>PARTICIPACIO CIUTADANA</t>
  </si>
  <si>
    <t>Energia elèctrica locals AA.VV.</t>
  </si>
  <si>
    <t>Subministrament aigua locals AAVV</t>
  </si>
  <si>
    <t>Participació  Ciutadana</t>
  </si>
  <si>
    <t>Convenis AA.VV.</t>
  </si>
  <si>
    <t>Suma COMUNICACIÓ I PART. CIUTADANA</t>
  </si>
  <si>
    <t>COOPERACIÓ</t>
  </si>
  <si>
    <t>Fons Catala Cooperacio</t>
  </si>
  <si>
    <t>Subvenció Centre Excursionista de Ripollet</t>
  </si>
  <si>
    <t>TOTAL ORGAN 07</t>
  </si>
  <si>
    <t>08 SERVEIS ECONÒMICS</t>
  </si>
  <si>
    <t xml:space="preserve">Retribucions Bàsiques A1  </t>
  </si>
  <si>
    <t xml:space="preserve">Retribucions Bàsiques C1  </t>
  </si>
  <si>
    <t xml:space="preserve">Retribucions Bàsiques C2  </t>
  </si>
  <si>
    <t xml:space="preserve">DESPESES  CORRENTS </t>
  </si>
  <si>
    <t>Retribució ORGT Recaptació Voluntaria</t>
  </si>
  <si>
    <t>Conveni Registrador Propietat</t>
  </si>
  <si>
    <t>Fons Contigència</t>
  </si>
  <si>
    <t xml:space="preserve"> DESPESES FINANCERES</t>
  </si>
  <si>
    <t>011</t>
  </si>
  <si>
    <t>Interessos Prèstec BCL.</t>
  </si>
  <si>
    <t>Interessos Prèstec Caixes</t>
  </si>
  <si>
    <t>Interessos Operació de Tresoreria</t>
  </si>
  <si>
    <t>Despeses Formalització i Cancel.lac.</t>
  </si>
  <si>
    <t>Interessos de demora</t>
  </si>
  <si>
    <t>Despeses Financeres</t>
  </si>
  <si>
    <t>TOTAL CAPITOL III</t>
  </si>
  <si>
    <t xml:space="preserve">  PASSIUS FINANCERS (AMORTITZACIONS)</t>
  </si>
  <si>
    <t>Amortització Caixa Crèdit Diputació</t>
  </si>
  <si>
    <t>Amortització Prèstecs B.C.L.</t>
  </si>
  <si>
    <t xml:space="preserve">Amortització Prèstecs  </t>
  </si>
  <si>
    <t>TOTAL CAPITOL IX</t>
  </si>
  <si>
    <t>SUMA TOTAL ORGAN 08</t>
  </si>
  <si>
    <t>09   SERVEIS GENERAL</t>
  </si>
  <si>
    <t>SECRETARIA GENERAL</t>
  </si>
  <si>
    <t>Altres Remuneracions</t>
  </si>
  <si>
    <t>Suma funció 920.1</t>
  </si>
  <si>
    <t>UNITAT D’INFORMÀTICA</t>
  </si>
  <si>
    <t>Retribucions Bàsiques A-2</t>
  </si>
  <si>
    <t>Complement destí</t>
  </si>
  <si>
    <t xml:space="preserve">Complement Familiar </t>
  </si>
  <si>
    <t>Suma funció 920.2</t>
  </si>
  <si>
    <t>RECURSOS HUMANS</t>
  </si>
  <si>
    <t xml:space="preserve">Retribucions Bàsiques A1 </t>
  </si>
  <si>
    <t xml:space="preserve">Retribucions Bàsiques C1 </t>
  </si>
  <si>
    <t>Retrib. Personal laboral</t>
  </si>
  <si>
    <t>Suma funció 920.3</t>
  </si>
  <si>
    <t>PERSONAL OAC i SUBALTERNS</t>
  </si>
  <si>
    <t>Personal laboral</t>
  </si>
  <si>
    <t>Suma funció 920,4</t>
  </si>
  <si>
    <t>PERSONAL PRÀCTIQUES</t>
  </si>
  <si>
    <t>920.7</t>
  </si>
  <si>
    <t>Retribucions personal pràctiques</t>
  </si>
  <si>
    <t>Seguretat socal personal pràctiques</t>
  </si>
  <si>
    <t>Suma funció 920,7</t>
  </si>
  <si>
    <t>DESPESES SOCIALS PERSONALMUNICIPAL</t>
  </si>
  <si>
    <t xml:space="preserve">Retribució en especie </t>
  </si>
  <si>
    <t>Despeses Formació i Perfeccionament</t>
  </si>
  <si>
    <t>Despeses Acció Social (funcionaris)</t>
  </si>
  <si>
    <t>Assegurances Personal</t>
  </si>
  <si>
    <t>Prevenció riscos laborals</t>
  </si>
  <si>
    <t>Despeses Acció Social (laborals)</t>
  </si>
  <si>
    <t>Suma funció 920</t>
  </si>
  <si>
    <t>SERVEIS GENERALS</t>
  </si>
  <si>
    <t>Lloguers Locals</t>
  </si>
  <si>
    <t>Contracte equips d'oficina</t>
  </si>
  <si>
    <t>Danys al Patrimoni</t>
  </si>
  <si>
    <t>Manteniment Edificis Municipals</t>
  </si>
  <si>
    <t>Mobiliari i eines</t>
  </si>
  <si>
    <t>Material d'oficines</t>
  </si>
  <si>
    <t>Premsa, revistes i llibres</t>
  </si>
  <si>
    <t>Subministrament energia</t>
  </si>
  <si>
    <t>Subministrament aigua</t>
  </si>
  <si>
    <t>Servei Telefonia</t>
  </si>
  <si>
    <t>Serveis correus i missatgeria</t>
  </si>
  <si>
    <t>Assegurances varies</t>
  </si>
  <si>
    <t>Taxes, Contribucions i altres impostos</t>
  </si>
  <si>
    <t>Publicació Edictes</t>
  </si>
  <si>
    <t>Defensa jurídica</t>
  </si>
  <si>
    <t>Oposicions i proves selectives</t>
  </si>
  <si>
    <t xml:space="preserve">Eleccions i formació de censos </t>
  </si>
  <si>
    <t>Conveni Registre Mercantil</t>
  </si>
  <si>
    <t>Despeses convenis pràctiques</t>
  </si>
  <si>
    <t>Servei de certificació digital CATcert</t>
  </si>
  <si>
    <t>Contracte de neteja</t>
  </si>
  <si>
    <t>Projectes i Assessoraments Tècnics</t>
  </si>
  <si>
    <t>Manteniment ascensors carrer Balmes</t>
  </si>
  <si>
    <t>Manteniment centraleta</t>
  </si>
  <si>
    <t>Dietes Personal</t>
  </si>
  <si>
    <t>Despeses imprevistes</t>
  </si>
  <si>
    <t>Suma funcio 920</t>
  </si>
  <si>
    <t>UNITAT INFORMÀTICA</t>
  </si>
  <si>
    <t>Manteniment sofward i harward</t>
  </si>
  <si>
    <t>Llicència anual AUTOCAT</t>
  </si>
  <si>
    <t>Contracte manteniment aplicac. econòmiques</t>
  </si>
  <si>
    <t>Software Antivirus</t>
  </si>
  <si>
    <t>Sofward Absis</t>
  </si>
  <si>
    <t>Contracte COMMET (compres)</t>
  </si>
  <si>
    <t>Contracte programes Personal</t>
  </si>
  <si>
    <t>Contracte Gestor cues OAC</t>
  </si>
  <si>
    <t>Contracte EUROCOP ( Policia Local)</t>
  </si>
  <si>
    <t>Contracte videovigilancia (P. Local)</t>
  </si>
  <si>
    <t>Suma funció 9202</t>
  </si>
  <si>
    <t>OAC I SUBALTERNS</t>
  </si>
  <si>
    <t>REPARACIÓ VEHICLES</t>
  </si>
  <si>
    <t>COMBUSTIBLE VEHICLES</t>
  </si>
  <si>
    <t>VESTUARI CONSERGES</t>
  </si>
  <si>
    <t>ASSEGURANCES VEHICLES</t>
  </si>
  <si>
    <t>Suma funció 9204</t>
  </si>
  <si>
    <t>JUTJAT DE PAU</t>
  </si>
  <si>
    <t>MANTENIMENT JUTJAT  DE PAU</t>
  </si>
  <si>
    <t>MATERIAL D'OFICINA</t>
  </si>
  <si>
    <t>SUBMINISTRAMENT ENERGIA ELÈCTRICA</t>
  </si>
  <si>
    <t>SUBMINISRAMENT AIGUA</t>
  </si>
  <si>
    <t>SERVEI TELEFONIA JUTJAT DE PAU</t>
  </si>
  <si>
    <t>SERVEIS CORREUS I MISSATGERIA</t>
  </si>
  <si>
    <t>NETEJA EDIFICI JUTJAT DE PAU</t>
  </si>
  <si>
    <t>Suma funció 9205</t>
  </si>
  <si>
    <t>ARXIU MUNICIPAL</t>
  </si>
  <si>
    <t>Material especific</t>
  </si>
  <si>
    <t xml:space="preserve">Restauració i digitalització. </t>
  </si>
  <si>
    <t>NETEJA EDIFICI ARXIU</t>
  </si>
  <si>
    <t>Suma funció 9206</t>
  </si>
  <si>
    <t>DEFENSOR DEL CIUTADÀ</t>
  </si>
  <si>
    <t>Lloguer de locals</t>
  </si>
  <si>
    <t>Material d'oficina i fungible</t>
  </si>
  <si>
    <t xml:space="preserve">Subministrament elèctric </t>
  </si>
  <si>
    <t>Subministrament d'aigua</t>
  </si>
  <si>
    <t>Servei de neteja</t>
  </si>
  <si>
    <t>Dietes Defensor del Ciutadà</t>
  </si>
  <si>
    <t>Dietes per desplaçaments</t>
  </si>
  <si>
    <t>QUOTES ASSOCIAC. DEFENSOR CIUTADA</t>
  </si>
  <si>
    <t>SUMA TOTAL ORGAN 09</t>
  </si>
  <si>
    <t>Suma funció 925</t>
  </si>
  <si>
    <t xml:space="preserve">10   CULTURA </t>
  </si>
  <si>
    <t xml:space="preserve">CULTURA </t>
  </si>
  <si>
    <t>Subministrament Energia</t>
  </si>
  <si>
    <t>Corrreus i missatgeria</t>
  </si>
  <si>
    <t>Neteja Edificis</t>
  </si>
  <si>
    <t>Suma funció 334</t>
  </si>
  <si>
    <t>CENTRE INTERPRETACIÓ PATRIMONI</t>
  </si>
  <si>
    <t>Neteja edificis (Molí d'en Rata i CIP)</t>
  </si>
  <si>
    <t>Suma funció 3341</t>
  </si>
  <si>
    <t>BIBLIOTECA MUNICIPAL</t>
  </si>
  <si>
    <t>Suma funció 332</t>
  </si>
  <si>
    <t>Tranferència al Patronat Cultura</t>
  </si>
  <si>
    <t>TRANSFERÈNCIES de CAPITAL</t>
  </si>
  <si>
    <t>Obres Biblioteca</t>
  </si>
  <si>
    <t>TOTAL ORGAN 10</t>
  </si>
  <si>
    <t>TOTAL CAPITOL VI</t>
  </si>
  <si>
    <t>11  ESPORTS</t>
  </si>
  <si>
    <t xml:space="preserve">Subministrament gas </t>
  </si>
  <si>
    <t>Correus i missatgeria</t>
  </si>
  <si>
    <t>Transferència Patronat d’Esports</t>
  </si>
  <si>
    <t>Transferència subministraments</t>
  </si>
  <si>
    <t>TOTAL ORGAN 11</t>
  </si>
  <si>
    <t>12  TREBALL I OCUPACIÓ</t>
  </si>
  <si>
    <t>CAPITOL I.- DESPESES DE PESONAL</t>
  </si>
  <si>
    <t>Func</t>
  </si>
  <si>
    <t>Economic</t>
  </si>
  <si>
    <t>Subministrament Energia Electrica</t>
  </si>
  <si>
    <t>Transferència Patronat d’Ocupació</t>
  </si>
  <si>
    <t>Transferència Pla disset</t>
  </si>
  <si>
    <t>Consorci Ocupació del Vallès</t>
  </si>
  <si>
    <t>TOTAL ORGAN 12</t>
  </si>
  <si>
    <t>13 SERVEIS TERRITORIALS</t>
  </si>
  <si>
    <t>TOTAL ORGAN 13</t>
  </si>
  <si>
    <t xml:space="preserve">14   SANITAT </t>
  </si>
  <si>
    <t>Retribucions Basiques C1</t>
  </si>
  <si>
    <t>Quotes Seguretat Socials</t>
  </si>
  <si>
    <t xml:space="preserve">SALUT PUBLICA </t>
  </si>
  <si>
    <t>Salut Pública</t>
  </si>
  <si>
    <t>Formació DEA</t>
  </si>
  <si>
    <t>Pla local prevencio i educació per la salut</t>
  </si>
  <si>
    <t>Contracte Desrat. Desinf i Desint</t>
  </si>
  <si>
    <t>Recollida d'animals de companyia</t>
  </si>
  <si>
    <t>Suma programa salut pública</t>
  </si>
  <si>
    <t>OFICINA DEFENSA DEL CONSUMIDOR</t>
  </si>
  <si>
    <t>Despeses OMIC</t>
  </si>
  <si>
    <t>Suma programa defensa consumidor</t>
  </si>
  <si>
    <t>SUMA TOTAL ORGAN 14</t>
  </si>
  <si>
    <t>15 MEDI AMBIENT</t>
  </si>
  <si>
    <t>MEDI AMBIENT</t>
  </si>
  <si>
    <t>Retribució Bàsiques A2</t>
  </si>
  <si>
    <t>Retribució Bàsiques C1</t>
  </si>
  <si>
    <t>Retribució Personal Eventual</t>
  </si>
  <si>
    <t>Quotes seguretat social</t>
  </si>
  <si>
    <t>Ajuda Familiar</t>
  </si>
  <si>
    <t>SUMA TOTAL CAPITOL I</t>
  </si>
  <si>
    <t>Politiques minimització reciclatg /AL-21)</t>
  </si>
  <si>
    <t>Protecció i Millora del Medi Ambient</t>
  </si>
  <si>
    <t>Conveni recollida d'olis</t>
  </si>
  <si>
    <t>Contracte Promoció Aula Natura</t>
  </si>
  <si>
    <t>Suma Programa Medi Ambient</t>
  </si>
  <si>
    <t xml:space="preserve"> CASA NATURA</t>
  </si>
  <si>
    <t>Manteniment pous municipals</t>
  </si>
  <si>
    <t>Manteniment edifici</t>
  </si>
  <si>
    <t>Subministrament elèctric</t>
  </si>
  <si>
    <t>Subministrament combustible</t>
  </si>
  <si>
    <t>Servei telefonia</t>
  </si>
  <si>
    <t>Neteja edificis</t>
  </si>
  <si>
    <t>Suma Programa Casa Natura</t>
  </si>
  <si>
    <t>Transferència  Consorci Conca Riu Besòs</t>
  </si>
  <si>
    <t>SUMA TOTAL TRANSFERENCIES CORRENTS</t>
  </si>
  <si>
    <t>SUMA TOTAL ORGAN 15</t>
  </si>
  <si>
    <t>16  COMERÇ I TURISME</t>
  </si>
  <si>
    <t>CAPITOL I DESPESES DE PERSONAL</t>
  </si>
  <si>
    <t>MERCAT MUNICIPAL</t>
  </si>
  <si>
    <t>Retriucions Bàsiques C2</t>
  </si>
  <si>
    <t>Manteniment Mercat Municipal</t>
  </si>
  <si>
    <t>Subministrament Energia Elect.</t>
  </si>
  <si>
    <t>Vestuari Personal Mercat</t>
  </si>
  <si>
    <t>Neteja Mercat Municipal</t>
  </si>
  <si>
    <t>Contracte manteniment aparells insectocutor</t>
  </si>
  <si>
    <t>Contracte manteniment xarxa interna mercat</t>
  </si>
  <si>
    <t>Contracte manteniment portes Mercat</t>
  </si>
  <si>
    <t xml:space="preserve">Contracte manteniment escala mecànica </t>
  </si>
  <si>
    <t>Contrace subm.energia i manten instal.lac</t>
  </si>
  <si>
    <t>Suma Mercat</t>
  </si>
  <si>
    <t>ORDENACIÓ DEL TRÀNSIT I L'ESTACIONAMENT</t>
  </si>
  <si>
    <t>Contractre aparcament control horari</t>
  </si>
  <si>
    <t>Suma ordenació tra i estacionament</t>
  </si>
  <si>
    <t>ACTIVITATS I COMERÇ</t>
  </si>
  <si>
    <t>Promocio Comerç local</t>
  </si>
  <si>
    <t>Suma activitats i comerç</t>
  </si>
  <si>
    <t>TURISME</t>
  </si>
  <si>
    <t>Promoció de la Ciutat</t>
  </si>
  <si>
    <t>Suma promoció de la Ciutat</t>
  </si>
  <si>
    <t>Aport. Pacte Indust. Regió Metropolitana</t>
  </si>
  <si>
    <t>Aport. Consorci Turisme Valles Occid</t>
  </si>
  <si>
    <t>Subv.Assoc. Concessionaris Mercat Nou</t>
  </si>
  <si>
    <t>Subv.Assoc. Venedors i comerciants Mercat Nou</t>
  </si>
  <si>
    <t xml:space="preserve">Subvenció Unió de Botiguers </t>
  </si>
  <si>
    <t>TOTAL ORGAN 16</t>
  </si>
  <si>
    <t>17 COMUNICACIÓ</t>
  </si>
  <si>
    <t>Econom</t>
  </si>
  <si>
    <t>Retribucions personal laboral</t>
  </si>
  <si>
    <t>Remuneracions altre personal</t>
  </si>
  <si>
    <t>Despeses ajuda familiar</t>
  </si>
  <si>
    <t>TOTAL CAPÍTOL I</t>
  </si>
  <si>
    <t>Drets autors</t>
  </si>
  <si>
    <t>Taxa llicència telecomunicació</t>
  </si>
  <si>
    <t>Despeses manteniment instal.lació</t>
  </si>
  <si>
    <t>Despeses manteniment equips</t>
  </si>
  <si>
    <t>Despeses telefon</t>
  </si>
  <si>
    <t>Subministrament energia elèctrica (50%)</t>
  </si>
  <si>
    <t>Despeses promoció</t>
  </si>
  <si>
    <t>Neteja edifici Comunicacio (50%)</t>
  </si>
  <si>
    <t>Contracte manteniment alarma</t>
  </si>
  <si>
    <t>Contracte impressió butlleti</t>
  </si>
  <si>
    <t>Contracte distribució</t>
  </si>
  <si>
    <t>Serveis de comunicació</t>
  </si>
  <si>
    <t>Servei d'streaming</t>
  </si>
  <si>
    <t>Suma Ripollet Ràdio</t>
  </si>
  <si>
    <t>SUMA TOTAL CAP II</t>
  </si>
  <si>
    <t>SUMA TOTAL ORGAN 17</t>
  </si>
  <si>
    <t>18  JOVENTUT i CIUTADANIA</t>
  </si>
  <si>
    <t>JOVENTUT</t>
  </si>
  <si>
    <t>Manteniment locals d'assaig musical</t>
  </si>
  <si>
    <t>Manteniment edifici Joventut</t>
  </si>
  <si>
    <t>Subministrament energia edifici Joventut(50%)</t>
  </si>
  <si>
    <t>Telefòn locals d'assaigs</t>
  </si>
  <si>
    <t>Telefon Joventut i ascensor</t>
  </si>
  <si>
    <t>Pla Local de convivencia</t>
  </si>
  <si>
    <t>Pla jove</t>
  </si>
  <si>
    <t>Neteja edifici joventut ( 50%)</t>
  </si>
  <si>
    <t>Neteja locals d'assaig</t>
  </si>
  <si>
    <t>Contracte servei Kfetí Casal de Joves</t>
  </si>
  <si>
    <t>Subvenció Centre d'Esplai l'Estel</t>
  </si>
  <si>
    <t>Pacte local per a l'educació en el lleure</t>
  </si>
  <si>
    <t>TOTAL ORGAN 18</t>
  </si>
  <si>
    <t>19.- PARCS I JARDINS</t>
  </si>
  <si>
    <t>MANTENIMENT PARCS I JARDINS</t>
  </si>
  <si>
    <t xml:space="preserve">Quotes Seguretat Social </t>
  </si>
  <si>
    <t>PARCS I JARDINS</t>
  </si>
  <si>
    <t>Conservació Parcs i Jardins</t>
  </si>
  <si>
    <t>Maquinaria, utillatge i instal.lacions</t>
  </si>
  <si>
    <t>Manteniment Ascensor Parc Lluïsa Galobart</t>
  </si>
  <si>
    <t>Subm. Energia electrica parcs</t>
  </si>
  <si>
    <t>Subministrament aigua a Parcs</t>
  </si>
  <si>
    <t>Plantes i arbrat Parcs i Jardins</t>
  </si>
  <si>
    <t>Servei telefon ascensor parc L. Galobart</t>
  </si>
  <si>
    <t>Neteja ascenson parc L. Galobart</t>
  </si>
  <si>
    <t>Manteniment Parcs Municipals</t>
  </si>
  <si>
    <t>Contrac. Manten. Ascensor Parc.Lluïsa Galobart</t>
  </si>
  <si>
    <t>SUMA TOTAL ORGAN 19</t>
  </si>
  <si>
    <t>CLASSIFICACIÓ PER ORGANS</t>
  </si>
  <si>
    <t>CAPITOL I</t>
  </si>
  <si>
    <t>CAPITOL II</t>
  </si>
  <si>
    <t>CAPITOL III</t>
  </si>
  <si>
    <t>CAPITOL IV</t>
  </si>
  <si>
    <t>CAPITOL VI</t>
  </si>
  <si>
    <t>CAPITOL VII</t>
  </si>
  <si>
    <t>CAPITOL VIII</t>
  </si>
  <si>
    <t>CAPITOL IX</t>
  </si>
  <si>
    <t>TOTALS</t>
  </si>
  <si>
    <t>ORGAN 01.- ORGANS GOVERN</t>
  </si>
  <si>
    <t>ORGAN 02.- EDUCACIÓ</t>
  </si>
  <si>
    <t>ORGAN 03.- SERVEIS MUNICIPALS</t>
  </si>
  <si>
    <t>ORGAN 04.- GOVERNACIÓ</t>
  </si>
  <si>
    <t>ORGAN 05.- ACCIÓ SOCIAL</t>
  </si>
  <si>
    <t>ORGAN 06.- XARXA VIARIA I PARCS</t>
  </si>
  <si>
    <t>ORGAN 07.- PARTICIPACIÓ CIUTADANA</t>
  </si>
  <si>
    <t>ORGAN 08.- SERVEIS ECONOMICS</t>
  </si>
  <si>
    <t>ORGAN 09.- SERVEIS GENERALS</t>
  </si>
  <si>
    <t>ORGAN 10.- CULTURA</t>
  </si>
  <si>
    <t>ORGAN 11.- ESPORTS</t>
  </si>
  <si>
    <t>ORGAN 12.- TREBALL</t>
  </si>
  <si>
    <t>ORGAN 13.- URBANISME</t>
  </si>
  <si>
    <t>ORGAN 14.- SANITAT</t>
  </si>
  <si>
    <t>ORGAN 15 .-MEDI AMBIENT</t>
  </si>
  <si>
    <t>ORGAN 16.- COMERÇ I TURISME</t>
  </si>
  <si>
    <t>ORGAN 17.- COMUNICACIÓ</t>
  </si>
  <si>
    <t>ORGAN 18.- JOVENTUT</t>
  </si>
  <si>
    <t>ORGAN 19.- PARCS I JARDINS</t>
  </si>
  <si>
    <t>SUMES TOTALS</t>
  </si>
  <si>
    <t xml:space="preserve">RESUM PRESSUPOST 2014 PER ORGANS I CAPITOLS </t>
  </si>
  <si>
    <t>TRANSFERENCIES DE CAPITAL</t>
  </si>
  <si>
    <t>Transferència  Consorci Turisme Valles Occidental</t>
  </si>
  <si>
    <t xml:space="preserve">Calefacció gas escoles bressol </t>
  </si>
  <si>
    <t>Manteniment material tècnic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</si>
</sst>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color indexed="54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color indexed="48"/>
      <name val="Arial"/>
      <family val="2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54"/>
      <name val="Arial"/>
      <family val="0"/>
    </font>
    <font>
      <b/>
      <i/>
      <sz val="12"/>
      <color indexed="12"/>
      <name val="Arial"/>
      <family val="0"/>
    </font>
    <font>
      <b/>
      <sz val="12"/>
      <color indexed="10"/>
      <name val="Arial"/>
      <family val="0"/>
    </font>
    <font>
      <i/>
      <sz val="12"/>
      <color indexed="8"/>
      <name val="Arial"/>
      <family val="2"/>
    </font>
    <font>
      <sz val="12"/>
      <color indexed="5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4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14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22" fillId="0" borderId="0" xfId="0" applyNumberFormat="1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4" fontId="2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22">
      <selection activeCell="B54" sqref="B54"/>
    </sheetView>
  </sheetViews>
  <sheetFormatPr defaultColWidth="11.421875" defaultRowHeight="12.75"/>
  <cols>
    <col min="3" max="3" width="39.8515625" style="0" customWidth="1"/>
    <col min="4" max="4" width="14.8515625" style="0" customWidth="1"/>
    <col min="5" max="5" width="16.421875" style="0" customWidth="1"/>
  </cols>
  <sheetData>
    <row r="1" spans="1:5" ht="15.75">
      <c r="A1" s="1"/>
      <c r="B1" s="1"/>
      <c r="C1" s="2" t="s">
        <v>0</v>
      </c>
      <c r="D1" s="3"/>
      <c r="E1" s="4"/>
    </row>
    <row r="2" spans="1:5" ht="15">
      <c r="A2" s="1"/>
      <c r="B2" s="1"/>
      <c r="C2" s="5"/>
      <c r="D2" s="3"/>
      <c r="E2" s="4"/>
    </row>
    <row r="3" spans="1:5" ht="15.75">
      <c r="A3" s="2" t="s">
        <v>1</v>
      </c>
      <c r="B3" s="6"/>
      <c r="C3" s="2"/>
      <c r="D3" s="7"/>
      <c r="E3" s="8"/>
    </row>
    <row r="4" spans="1:5" ht="15.75">
      <c r="A4" s="9" t="s">
        <v>2</v>
      </c>
      <c r="B4" s="9" t="s">
        <v>3</v>
      </c>
      <c r="C4" s="9" t="s">
        <v>4</v>
      </c>
      <c r="D4" s="10"/>
      <c r="E4" s="11">
        <v>2014</v>
      </c>
    </row>
    <row r="5" spans="1:5" ht="15.75">
      <c r="A5" s="134" t="s">
        <v>5</v>
      </c>
      <c r="B5" s="134"/>
      <c r="C5" s="134"/>
      <c r="D5" s="12"/>
      <c r="E5" s="8"/>
    </row>
    <row r="6" spans="1:5" ht="15">
      <c r="A6" s="1">
        <v>912</v>
      </c>
      <c r="B6" s="1">
        <v>10000</v>
      </c>
      <c r="C6" s="5" t="s">
        <v>6</v>
      </c>
      <c r="D6" s="3"/>
      <c r="E6" s="3">
        <v>147212.8</v>
      </c>
    </row>
    <row r="7" spans="1:5" ht="15">
      <c r="A7" s="1">
        <v>912</v>
      </c>
      <c r="B7" s="1">
        <v>11000</v>
      </c>
      <c r="C7" s="5" t="s">
        <v>7</v>
      </c>
      <c r="D7" s="3"/>
      <c r="E7" s="3">
        <v>27299.42</v>
      </c>
    </row>
    <row r="8" spans="1:5" ht="15">
      <c r="A8" s="1">
        <v>912</v>
      </c>
      <c r="B8" s="1">
        <v>15000</v>
      </c>
      <c r="C8" s="5" t="s">
        <v>8</v>
      </c>
      <c r="D8" s="3"/>
      <c r="E8" s="3">
        <v>5594.12</v>
      </c>
    </row>
    <row r="9" spans="1:5" ht="15">
      <c r="A9" s="1">
        <v>912</v>
      </c>
      <c r="B9" s="1">
        <v>16000</v>
      </c>
      <c r="C9" s="5" t="s">
        <v>9</v>
      </c>
      <c r="D9" s="3"/>
      <c r="E9" s="3">
        <v>55368.08</v>
      </c>
    </row>
    <row r="10" spans="1:5" ht="15">
      <c r="A10" s="1">
        <v>912</v>
      </c>
      <c r="B10" s="1">
        <v>16400</v>
      </c>
      <c r="C10" s="5" t="s">
        <v>10</v>
      </c>
      <c r="D10" s="3"/>
      <c r="E10" s="3">
        <v>660</v>
      </c>
    </row>
    <row r="11" spans="1:5" ht="15">
      <c r="A11" s="1"/>
      <c r="B11" s="1"/>
      <c r="C11" s="5" t="s">
        <v>11</v>
      </c>
      <c r="D11" s="3"/>
      <c r="E11" s="3">
        <f>SUM(E6:E10)</f>
        <v>236134.41999999998</v>
      </c>
    </row>
    <row r="12" spans="1:5" ht="15">
      <c r="A12" s="1"/>
      <c r="B12" s="1"/>
      <c r="C12" s="5"/>
      <c r="D12" s="3"/>
      <c r="E12" s="3"/>
    </row>
    <row r="13" spans="1:5" ht="15.75">
      <c r="A13" s="9"/>
      <c r="B13" s="9" t="s">
        <v>12</v>
      </c>
      <c r="C13" s="2"/>
      <c r="D13" s="12"/>
      <c r="E13" s="12"/>
    </row>
    <row r="14" spans="1:5" ht="15">
      <c r="A14" s="1">
        <v>920</v>
      </c>
      <c r="B14" s="1">
        <v>12004</v>
      </c>
      <c r="C14" s="5" t="s">
        <v>13</v>
      </c>
      <c r="D14" s="3"/>
      <c r="E14" s="3">
        <v>8378.58</v>
      </c>
    </row>
    <row r="15" spans="1:5" ht="15">
      <c r="A15" s="1">
        <v>920</v>
      </c>
      <c r="B15" s="1">
        <v>12006</v>
      </c>
      <c r="C15" s="5" t="s">
        <v>14</v>
      </c>
      <c r="D15" s="3"/>
      <c r="E15" s="3">
        <v>500.52</v>
      </c>
    </row>
    <row r="16" spans="1:5" ht="15">
      <c r="A16" s="1">
        <v>920</v>
      </c>
      <c r="B16" s="1">
        <v>12100</v>
      </c>
      <c r="C16" s="5" t="s">
        <v>15</v>
      </c>
      <c r="D16" s="3"/>
      <c r="E16" s="3">
        <v>3955.42</v>
      </c>
    </row>
    <row r="17" spans="1:5" ht="15">
      <c r="A17" s="1">
        <v>920</v>
      </c>
      <c r="B17" s="1">
        <v>12101</v>
      </c>
      <c r="C17" s="5" t="s">
        <v>16</v>
      </c>
      <c r="D17" s="3"/>
      <c r="E17" s="3">
        <v>8023.82</v>
      </c>
    </row>
    <row r="18" spans="1:5" ht="15">
      <c r="A18" s="1">
        <v>920</v>
      </c>
      <c r="B18" s="1">
        <v>15000</v>
      </c>
      <c r="C18" s="5" t="s">
        <v>17</v>
      </c>
      <c r="D18" s="3"/>
      <c r="E18" s="3">
        <v>5147.11</v>
      </c>
    </row>
    <row r="19" spans="1:5" ht="15">
      <c r="A19" s="1">
        <v>920</v>
      </c>
      <c r="B19" s="1">
        <v>15100</v>
      </c>
      <c r="C19" s="5" t="s">
        <v>18</v>
      </c>
      <c r="D19" s="3"/>
      <c r="E19" s="3">
        <v>6</v>
      </c>
    </row>
    <row r="20" spans="1:5" ht="15">
      <c r="A20" s="1">
        <v>920</v>
      </c>
      <c r="B20" s="1">
        <v>16000</v>
      </c>
      <c r="C20" s="5" t="s">
        <v>9</v>
      </c>
      <c r="D20" s="3"/>
      <c r="E20" s="3">
        <v>6390.28</v>
      </c>
    </row>
    <row r="21" spans="1:5" ht="15">
      <c r="A21" s="1">
        <v>920</v>
      </c>
      <c r="B21" s="1">
        <v>16400</v>
      </c>
      <c r="C21" s="5" t="s">
        <v>10</v>
      </c>
      <c r="D21" s="3"/>
      <c r="E21" s="3">
        <v>360</v>
      </c>
    </row>
    <row r="22" spans="1:5" ht="15">
      <c r="A22" s="1"/>
      <c r="B22" s="1"/>
      <c r="C22" s="5" t="s">
        <v>20</v>
      </c>
      <c r="D22" s="3"/>
      <c r="E22" s="3">
        <f>SUM(E14:E21)</f>
        <v>32761.73</v>
      </c>
    </row>
    <row r="23" spans="1:5" ht="15.75">
      <c r="A23" s="9"/>
      <c r="B23" s="9"/>
      <c r="C23" s="2" t="s">
        <v>21</v>
      </c>
      <c r="D23" s="13"/>
      <c r="E23" s="12">
        <f>SUM(E11+E22)</f>
        <v>268896.14999999997</v>
      </c>
    </row>
    <row r="24" spans="1:5" ht="15">
      <c r="A24" s="1"/>
      <c r="B24" s="1"/>
      <c r="C24" s="5"/>
      <c r="D24" s="3"/>
      <c r="E24" s="4"/>
    </row>
    <row r="25" spans="1:5" ht="15">
      <c r="A25" s="1"/>
      <c r="B25" s="1"/>
      <c r="C25" s="5"/>
      <c r="D25" s="3"/>
      <c r="E25" s="4"/>
    </row>
    <row r="26" spans="1:5" ht="15.75">
      <c r="A26" s="9"/>
      <c r="B26" s="9" t="s">
        <v>22</v>
      </c>
      <c r="C26" s="2"/>
      <c r="D26" s="12"/>
      <c r="E26" s="8"/>
    </row>
    <row r="27" spans="1:5" ht="15">
      <c r="A27" s="1">
        <v>912</v>
      </c>
      <c r="B27" s="1">
        <v>22601</v>
      </c>
      <c r="C27" s="5" t="s">
        <v>24</v>
      </c>
      <c r="D27" s="14"/>
      <c r="E27" s="3">
        <v>1000</v>
      </c>
    </row>
    <row r="28" spans="1:5" ht="15">
      <c r="A28" s="1">
        <v>912</v>
      </c>
      <c r="B28" s="1">
        <v>22606</v>
      </c>
      <c r="C28" s="5" t="s">
        <v>25</v>
      </c>
      <c r="D28" s="14"/>
      <c r="E28" s="3">
        <v>1068.75</v>
      </c>
    </row>
    <row r="29" spans="1:5" ht="15">
      <c r="A29" s="1">
        <v>912</v>
      </c>
      <c r="B29" s="1">
        <v>226991</v>
      </c>
      <c r="C29" s="5" t="s">
        <v>26</v>
      </c>
      <c r="D29" s="14"/>
      <c r="E29" s="3">
        <v>4890</v>
      </c>
    </row>
    <row r="30" spans="1:5" ht="15">
      <c r="A30" s="1">
        <v>912</v>
      </c>
      <c r="B30" s="1">
        <v>22699</v>
      </c>
      <c r="C30" s="15" t="s">
        <v>27</v>
      </c>
      <c r="D30" s="14"/>
      <c r="E30" s="3">
        <v>593.75</v>
      </c>
    </row>
    <row r="31" spans="1:5" ht="15">
      <c r="A31" s="1">
        <v>912</v>
      </c>
      <c r="B31" s="1">
        <v>23000</v>
      </c>
      <c r="C31" s="5" t="s">
        <v>28</v>
      </c>
      <c r="D31" s="3"/>
      <c r="E31" s="3">
        <v>88850</v>
      </c>
    </row>
    <row r="32" spans="1:5" s="23" customFormat="1" ht="15">
      <c r="A32" s="1">
        <v>912</v>
      </c>
      <c r="B32" s="1">
        <v>23100</v>
      </c>
      <c r="C32" s="5" t="s">
        <v>29</v>
      </c>
      <c r="D32" s="3"/>
      <c r="E32" s="3">
        <v>7750</v>
      </c>
    </row>
    <row r="33" spans="1:5" ht="15.75">
      <c r="A33" s="9"/>
      <c r="B33" s="9"/>
      <c r="C33" s="2" t="s">
        <v>30</v>
      </c>
      <c r="D33" s="13"/>
      <c r="E33" s="12">
        <f>SUM(E27:E32)</f>
        <v>104152.5</v>
      </c>
    </row>
    <row r="34" spans="1:5" ht="15">
      <c r="A34" s="1"/>
      <c r="B34" s="1" t="s">
        <v>31</v>
      </c>
      <c r="C34" s="1"/>
      <c r="D34" s="3"/>
      <c r="E34" s="4"/>
    </row>
    <row r="35" spans="1:5" ht="15">
      <c r="A35" s="1"/>
      <c r="B35" s="1"/>
      <c r="C35" s="1"/>
      <c r="D35" s="3"/>
      <c r="E35" s="4"/>
    </row>
    <row r="36" spans="1:5" ht="15.75">
      <c r="A36" s="134" t="s">
        <v>32</v>
      </c>
      <c r="B36" s="134"/>
      <c r="C36" s="134"/>
      <c r="D36" s="12"/>
      <c r="E36" s="8"/>
    </row>
    <row r="37" spans="1:5" s="26" customFormat="1" ht="15">
      <c r="A37" s="24">
        <v>943</v>
      </c>
      <c r="B37" s="24">
        <v>46200</v>
      </c>
      <c r="C37" s="25" t="s">
        <v>33</v>
      </c>
      <c r="D37" s="14"/>
      <c r="E37" s="14">
        <v>6</v>
      </c>
    </row>
    <row r="38" spans="1:5" s="23" customFormat="1" ht="15">
      <c r="A38" s="1">
        <v>943</v>
      </c>
      <c r="B38" s="1">
        <v>46300</v>
      </c>
      <c r="C38" s="5" t="s">
        <v>34</v>
      </c>
      <c r="D38" s="3"/>
      <c r="E38" s="3">
        <v>79305.78</v>
      </c>
    </row>
    <row r="39" spans="1:5" ht="15">
      <c r="A39" s="1">
        <v>943</v>
      </c>
      <c r="B39" s="1">
        <v>46301</v>
      </c>
      <c r="C39" s="5" t="s">
        <v>35</v>
      </c>
      <c r="D39" s="3"/>
      <c r="E39" s="3">
        <v>6</v>
      </c>
    </row>
    <row r="40" spans="1:5" ht="15">
      <c r="A40" s="1">
        <v>943</v>
      </c>
      <c r="B40" s="1">
        <v>46400</v>
      </c>
      <c r="C40" s="5" t="s">
        <v>36</v>
      </c>
      <c r="D40" s="3"/>
      <c r="E40" s="3">
        <v>552728.4</v>
      </c>
    </row>
    <row r="41" spans="1:5" ht="15">
      <c r="A41" s="1">
        <v>943</v>
      </c>
      <c r="B41" s="1">
        <v>46401</v>
      </c>
      <c r="C41" s="5" t="s">
        <v>37</v>
      </c>
      <c r="D41" s="3"/>
      <c r="E41" s="3">
        <v>515600</v>
      </c>
    </row>
    <row r="42" spans="1:5" ht="15">
      <c r="A42" s="1">
        <v>924</v>
      </c>
      <c r="B42" s="1">
        <v>48000</v>
      </c>
      <c r="C42" s="5" t="s">
        <v>38</v>
      </c>
      <c r="D42" s="3"/>
      <c r="E42" s="3">
        <v>480</v>
      </c>
    </row>
    <row r="43" spans="1:5" ht="15">
      <c r="A43" s="1">
        <v>924</v>
      </c>
      <c r="B43" s="1">
        <v>48001</v>
      </c>
      <c r="C43" s="5" t="s">
        <v>39</v>
      </c>
      <c r="D43" s="3"/>
      <c r="E43" s="3">
        <v>48849</v>
      </c>
    </row>
    <row r="44" spans="1:5" ht="15">
      <c r="A44" s="1">
        <v>924</v>
      </c>
      <c r="B44" s="1">
        <v>48002</v>
      </c>
      <c r="C44" s="5" t="s">
        <v>40</v>
      </c>
      <c r="D44" s="3"/>
      <c r="E44" s="3">
        <v>5847</v>
      </c>
    </row>
    <row r="45" spans="1:5" ht="15">
      <c r="A45" s="1">
        <v>924</v>
      </c>
      <c r="B45" s="1">
        <v>48003</v>
      </c>
      <c r="C45" s="5" t="s">
        <v>41</v>
      </c>
      <c r="D45" s="3"/>
      <c r="E45" s="3">
        <v>6997</v>
      </c>
    </row>
    <row r="46" spans="1:5" ht="15.75">
      <c r="A46" s="1"/>
      <c r="B46" s="1"/>
      <c r="C46" s="2" t="s">
        <v>42</v>
      </c>
      <c r="D46" s="3"/>
      <c r="E46" s="35">
        <f>SUM(E37:E45)</f>
        <v>1209819.1800000002</v>
      </c>
    </row>
    <row r="47" spans="1:5" ht="15">
      <c r="A47" s="1"/>
      <c r="B47" s="1"/>
      <c r="C47" s="5"/>
      <c r="D47" s="3"/>
      <c r="E47" s="4"/>
    </row>
    <row r="48" spans="1:5" ht="15.75">
      <c r="A48" s="9"/>
      <c r="B48" s="9"/>
      <c r="C48" s="2"/>
      <c r="D48" s="12"/>
      <c r="E48" s="8"/>
    </row>
    <row r="49" spans="1:5" ht="15.75">
      <c r="A49" s="9"/>
      <c r="B49" s="9"/>
      <c r="C49" s="2" t="s">
        <v>43</v>
      </c>
      <c r="D49" s="12"/>
      <c r="E49" s="12">
        <f>SUM(E46+E33+E23)</f>
        <v>1582867.83</v>
      </c>
    </row>
    <row r="50" spans="1:5" ht="15">
      <c r="A50" s="1"/>
      <c r="B50" s="1"/>
      <c r="C50" s="5"/>
      <c r="D50" s="3"/>
      <c r="E50" s="4"/>
    </row>
    <row r="51" spans="1:5" ht="15.75">
      <c r="A51" s="9"/>
      <c r="B51" s="9"/>
      <c r="C51" s="22"/>
      <c r="D51" s="14"/>
      <c r="E51" s="8"/>
    </row>
  </sheetData>
  <mergeCells count="2">
    <mergeCell ref="A5:C5"/>
    <mergeCell ref="A36:C36"/>
  </mergeCells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E25" sqref="E25"/>
    </sheetView>
  </sheetViews>
  <sheetFormatPr defaultColWidth="11.421875" defaultRowHeight="12.75"/>
  <cols>
    <col min="1" max="1" width="5.00390625" style="22" customWidth="1"/>
    <col min="2" max="2" width="9.421875" style="24" customWidth="1"/>
    <col min="3" max="3" width="11.57421875" style="24" customWidth="1"/>
    <col min="4" max="4" width="39.7109375" style="25" customWidth="1"/>
    <col min="5" max="5" width="16.140625" style="22" customWidth="1"/>
    <col min="6" max="6" width="14.57421875" style="22" customWidth="1"/>
    <col min="7" max="16384" width="11.421875" style="22" customWidth="1"/>
  </cols>
  <sheetData>
    <row r="1" spans="2:4" s="27" customFormat="1" ht="15.75">
      <c r="B1" s="11"/>
      <c r="C1" s="11"/>
      <c r="D1" s="11" t="s">
        <v>395</v>
      </c>
    </row>
    <row r="2" spans="2:4" s="27" customFormat="1" ht="15.75">
      <c r="B2" s="32"/>
      <c r="C2" s="11"/>
      <c r="D2" s="32"/>
    </row>
    <row r="3" s="27" customFormat="1" ht="15.75" customHeight="1">
      <c r="E3" s="96"/>
    </row>
    <row r="4" spans="2:6" s="27" customFormat="1" ht="15" customHeight="1">
      <c r="B4" s="11" t="s">
        <v>2</v>
      </c>
      <c r="C4" s="11" t="s">
        <v>3</v>
      </c>
      <c r="D4" s="11" t="s">
        <v>4</v>
      </c>
      <c r="E4" s="11"/>
      <c r="F4" s="11">
        <v>2014</v>
      </c>
    </row>
    <row r="5" ht="15.75">
      <c r="B5" s="32" t="s">
        <v>396</v>
      </c>
    </row>
    <row r="6" spans="2:7" ht="15">
      <c r="B6" s="24">
        <v>334</v>
      </c>
      <c r="C6" s="24">
        <v>22100</v>
      </c>
      <c r="D6" s="25" t="s">
        <v>397</v>
      </c>
      <c r="E6" s="14"/>
      <c r="F6" s="14">
        <v>113100</v>
      </c>
      <c r="G6" s="40"/>
    </row>
    <row r="7" spans="2:7" ht="14.25" customHeight="1">
      <c r="B7" s="24">
        <v>334</v>
      </c>
      <c r="C7" s="24">
        <v>22101</v>
      </c>
      <c r="D7" s="25" t="s">
        <v>86</v>
      </c>
      <c r="E7" s="14"/>
      <c r="F7" s="42">
        <v>7250</v>
      </c>
      <c r="G7" s="40"/>
    </row>
    <row r="8" spans="2:7" s="97" customFormat="1" ht="16.5" customHeight="1">
      <c r="B8" s="24">
        <v>334</v>
      </c>
      <c r="C8" s="44">
        <v>22201</v>
      </c>
      <c r="D8" s="45" t="s">
        <v>398</v>
      </c>
      <c r="E8" s="42"/>
      <c r="F8" s="14">
        <v>1100</v>
      </c>
      <c r="G8" s="40"/>
    </row>
    <row r="9" spans="2:7" ht="16.5" customHeight="1">
      <c r="B9" s="24">
        <v>334</v>
      </c>
      <c r="C9" s="24">
        <v>22700</v>
      </c>
      <c r="D9" s="25" t="s">
        <v>399</v>
      </c>
      <c r="E9" s="14"/>
      <c r="F9" s="14">
        <v>63555</v>
      </c>
      <c r="G9" s="40"/>
    </row>
    <row r="10" spans="4:6" ht="17.25" customHeight="1">
      <c r="D10" s="25" t="s">
        <v>400</v>
      </c>
      <c r="E10" s="14"/>
      <c r="F10" s="14">
        <f>SUM(F6:F9)</f>
        <v>185005</v>
      </c>
    </row>
    <row r="11" spans="5:6" ht="15">
      <c r="E11" s="14"/>
      <c r="F11" s="14"/>
    </row>
    <row r="12" spans="5:6" ht="15">
      <c r="E12" s="14"/>
      <c r="F12" s="14"/>
    </row>
    <row r="13" spans="1:6" ht="15.75">
      <c r="A13" s="25"/>
      <c r="B13" s="32" t="s">
        <v>401</v>
      </c>
      <c r="E13" s="14"/>
      <c r="F13" s="14"/>
    </row>
    <row r="14" spans="2:7" ht="15">
      <c r="B14" s="24">
        <v>336</v>
      </c>
      <c r="C14" s="24">
        <v>22100</v>
      </c>
      <c r="D14" s="25" t="s">
        <v>332</v>
      </c>
      <c r="E14" s="14"/>
      <c r="F14" s="14">
        <v>18550</v>
      </c>
      <c r="G14" s="40"/>
    </row>
    <row r="15" spans="2:7" ht="15">
      <c r="B15" s="24">
        <v>336</v>
      </c>
      <c r="C15" s="24">
        <v>22101</v>
      </c>
      <c r="D15" s="25" t="s">
        <v>388</v>
      </c>
      <c r="E15" s="14"/>
      <c r="F15" s="42">
        <v>515</v>
      </c>
      <c r="G15" s="40"/>
    </row>
    <row r="16" spans="2:7" ht="15">
      <c r="B16" s="24">
        <v>336</v>
      </c>
      <c r="C16" s="24">
        <v>22700</v>
      </c>
      <c r="D16" s="25" t="s">
        <v>402</v>
      </c>
      <c r="E16" s="14"/>
      <c r="F16" s="14">
        <v>43480</v>
      </c>
      <c r="G16" s="40"/>
    </row>
    <row r="17" spans="4:6" ht="15">
      <c r="D17" s="25" t="s">
        <v>403</v>
      </c>
      <c r="E17" s="14"/>
      <c r="F17" s="14">
        <f>SUM(F14:F16)</f>
        <v>62545</v>
      </c>
    </row>
    <row r="18" spans="5:6" ht="15">
      <c r="E18" s="14"/>
      <c r="F18" s="14"/>
    </row>
    <row r="19" spans="2:6" s="27" customFormat="1" ht="15.75">
      <c r="B19" s="32" t="s">
        <v>404</v>
      </c>
      <c r="C19" s="11"/>
      <c r="D19" s="32"/>
      <c r="E19" s="35"/>
      <c r="F19" s="35"/>
    </row>
    <row r="20" spans="2:7" ht="15">
      <c r="B20" s="24">
        <v>332</v>
      </c>
      <c r="C20" s="24">
        <v>22100</v>
      </c>
      <c r="D20" s="25" t="s">
        <v>397</v>
      </c>
      <c r="E20" s="14"/>
      <c r="F20" s="14">
        <v>25225</v>
      </c>
      <c r="G20" s="40"/>
    </row>
    <row r="21" spans="2:7" s="28" customFormat="1" ht="15">
      <c r="B21" s="44">
        <v>332</v>
      </c>
      <c r="C21" s="44">
        <v>22101</v>
      </c>
      <c r="D21" s="45" t="s">
        <v>333</v>
      </c>
      <c r="E21" s="42"/>
      <c r="F21" s="42">
        <v>1120</v>
      </c>
      <c r="G21" s="40"/>
    </row>
    <row r="22" spans="2:7" ht="15">
      <c r="B22" s="24">
        <v>332</v>
      </c>
      <c r="C22" s="24">
        <v>22700</v>
      </c>
      <c r="D22" s="25" t="s">
        <v>399</v>
      </c>
      <c r="E22" s="14"/>
      <c r="F22" s="14">
        <v>18640</v>
      </c>
      <c r="G22" s="40"/>
    </row>
    <row r="23" spans="4:6" ht="15">
      <c r="D23" s="25" t="s">
        <v>405</v>
      </c>
      <c r="E23" s="14"/>
      <c r="F23" s="14">
        <f>SUM(F20:F22)</f>
        <v>44985</v>
      </c>
    </row>
    <row r="24" spans="5:6" ht="15">
      <c r="E24" s="14"/>
      <c r="F24" s="14"/>
    </row>
    <row r="25" spans="2:6" s="27" customFormat="1" ht="15.75">
      <c r="B25" s="11"/>
      <c r="C25" s="11"/>
      <c r="D25" s="32" t="s">
        <v>90</v>
      </c>
      <c r="E25" s="98"/>
      <c r="F25" s="98">
        <f>SUM(F10+F17+F23)</f>
        <v>292535</v>
      </c>
    </row>
    <row r="26" spans="2:6" s="99" customFormat="1" ht="15.75">
      <c r="B26" s="100"/>
      <c r="C26" s="100"/>
      <c r="D26" s="101"/>
      <c r="E26" s="102"/>
      <c r="F26" s="102"/>
    </row>
    <row r="27" spans="2:6" s="40" customFormat="1" ht="13.5" customHeight="1">
      <c r="B27" s="19"/>
      <c r="C27" s="19"/>
      <c r="D27" s="20"/>
      <c r="E27" s="21"/>
      <c r="F27" s="21"/>
    </row>
    <row r="28" spans="2:6" s="27" customFormat="1" ht="15.75">
      <c r="B28" s="32" t="s">
        <v>32</v>
      </c>
      <c r="C28" s="11"/>
      <c r="D28" s="32"/>
      <c r="E28" s="35"/>
      <c r="F28" s="35"/>
    </row>
    <row r="29" spans="2:6" ht="15">
      <c r="B29" s="24">
        <v>334</v>
      </c>
      <c r="C29" s="24">
        <v>41000</v>
      </c>
      <c r="D29" s="25" t="s">
        <v>406</v>
      </c>
      <c r="E29" s="14"/>
      <c r="F29" s="14">
        <v>1062562.4</v>
      </c>
    </row>
    <row r="30" spans="2:6" s="27" customFormat="1" ht="15.75">
      <c r="B30" s="11"/>
      <c r="C30" s="11"/>
      <c r="D30" s="32" t="s">
        <v>99</v>
      </c>
      <c r="E30" s="35"/>
      <c r="F30" s="35">
        <f>SUM(F29)</f>
        <v>1062562.4</v>
      </c>
    </row>
    <row r="31" ht="11.25" customHeight="1">
      <c r="E31" s="14"/>
    </row>
    <row r="32" spans="2:5" s="27" customFormat="1" ht="15.75" customHeight="1">
      <c r="B32" s="11"/>
      <c r="C32" s="11"/>
      <c r="D32" s="32"/>
      <c r="E32" s="35"/>
    </row>
    <row r="33" spans="2:5" s="27" customFormat="1" ht="15.75" customHeight="1">
      <c r="B33" s="32" t="s">
        <v>407</v>
      </c>
      <c r="C33" s="11"/>
      <c r="D33" s="32"/>
      <c r="E33" s="35"/>
    </row>
    <row r="34" spans="2:7" ht="14.25" customHeight="1">
      <c r="B34" s="24">
        <v>332</v>
      </c>
      <c r="C34" s="24">
        <v>63200</v>
      </c>
      <c r="D34" s="25" t="s">
        <v>408</v>
      </c>
      <c r="E34" s="14"/>
      <c r="F34" s="14">
        <v>121000</v>
      </c>
      <c r="G34" s="27"/>
    </row>
    <row r="35" spans="2:6" s="27" customFormat="1" ht="14.25" customHeight="1">
      <c r="B35" s="11"/>
      <c r="C35" s="11"/>
      <c r="D35" s="32" t="s">
        <v>410</v>
      </c>
      <c r="E35" s="35"/>
      <c r="F35" s="35">
        <f>SUM(F34)</f>
        <v>121000</v>
      </c>
    </row>
    <row r="36" spans="2:6" s="27" customFormat="1" ht="14.25" customHeight="1">
      <c r="B36" s="11"/>
      <c r="C36" s="11"/>
      <c r="D36" s="32"/>
      <c r="E36" s="35"/>
      <c r="F36" s="35"/>
    </row>
    <row r="37" spans="2:6" s="27" customFormat="1" ht="14.25" customHeight="1">
      <c r="B37" s="11"/>
      <c r="C37" s="11"/>
      <c r="D37" s="32"/>
      <c r="E37" s="35"/>
      <c r="F37" s="35"/>
    </row>
    <row r="38" spans="2:6" s="27" customFormat="1" ht="15.75">
      <c r="B38" s="11"/>
      <c r="C38" s="11"/>
      <c r="D38" s="32" t="s">
        <v>409</v>
      </c>
      <c r="E38" s="98"/>
      <c r="F38" s="98">
        <f>SUM(F25+F30+F35)</f>
        <v>1476097.4</v>
      </c>
    </row>
    <row r="65" spans="2:4" ht="15">
      <c r="B65" s="22"/>
      <c r="C65" s="22"/>
      <c r="D65" s="22"/>
    </row>
    <row r="66" spans="2:4" ht="15">
      <c r="B66" s="22"/>
      <c r="C66" s="22"/>
      <c r="D66" s="22"/>
    </row>
    <row r="67" spans="2:4" ht="0.75" customHeight="1">
      <c r="B67" s="22"/>
      <c r="C67" s="22"/>
      <c r="D67" s="22"/>
    </row>
    <row r="68" spans="2:4" ht="15" hidden="1">
      <c r="B68" s="22"/>
      <c r="C68" s="22"/>
      <c r="D68" s="22"/>
    </row>
    <row r="69" spans="2:4" ht="15" hidden="1">
      <c r="B69" s="22"/>
      <c r="C69" s="22"/>
      <c r="D69" s="22"/>
    </row>
    <row r="70" spans="2:4" ht="15" hidden="1">
      <c r="B70" s="22"/>
      <c r="C70" s="22"/>
      <c r="D70" s="22"/>
    </row>
    <row r="71" spans="2:4" ht="15" hidden="1">
      <c r="B71" s="22"/>
      <c r="C71" s="22"/>
      <c r="D71" s="22"/>
    </row>
    <row r="72" spans="2:4" ht="15" hidden="1">
      <c r="B72" s="22"/>
      <c r="C72" s="22"/>
      <c r="D72" s="22"/>
    </row>
    <row r="73" spans="2:4" ht="15" hidden="1">
      <c r="B73" s="22"/>
      <c r="C73" s="22"/>
      <c r="D73" s="22"/>
    </row>
    <row r="74" spans="2:4" ht="15" hidden="1">
      <c r="B74" s="22"/>
      <c r="C74" s="22"/>
      <c r="D74" s="22"/>
    </row>
    <row r="75" spans="2:4" ht="15" hidden="1">
      <c r="B75" s="22"/>
      <c r="C75" s="22"/>
      <c r="D75" s="22"/>
    </row>
    <row r="76" spans="2:4" ht="15">
      <c r="B76" s="22"/>
      <c r="C76" s="22"/>
      <c r="D76" s="22"/>
    </row>
    <row r="77" spans="2:4" ht="15">
      <c r="B77" s="22"/>
      <c r="C77" s="22"/>
      <c r="D77" s="22"/>
    </row>
    <row r="78" spans="2:4" ht="15">
      <c r="B78" s="22"/>
      <c r="C78" s="22"/>
      <c r="D78" s="22"/>
    </row>
  </sheetData>
  <printOptions/>
  <pageMargins left="0.75" right="0.75" top="1" bottom="1" header="0" footer="0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workbookViewId="0" topLeftCell="A1">
      <selection activeCell="D18" sqref="D18"/>
    </sheetView>
  </sheetViews>
  <sheetFormatPr defaultColWidth="11.421875" defaultRowHeight="12.75"/>
  <cols>
    <col min="1" max="1" width="5.00390625" style="4" customWidth="1"/>
    <col min="2" max="2" width="5.7109375" style="1" customWidth="1"/>
    <col min="3" max="3" width="9.28125" style="1" customWidth="1"/>
    <col min="4" max="4" width="46.00390625" style="5" customWidth="1"/>
    <col min="5" max="5" width="16.57421875" style="4" customWidth="1"/>
    <col min="6" max="6" width="15.00390625" style="4" customWidth="1"/>
    <col min="7" max="16384" width="11.421875" style="4" customWidth="1"/>
  </cols>
  <sheetData>
    <row r="1" spans="2:4" s="58" customFormat="1" ht="15">
      <c r="B1" s="16"/>
      <c r="C1" s="16"/>
      <c r="D1" s="17"/>
    </row>
    <row r="3" spans="2:4" s="8" customFormat="1" ht="15.75">
      <c r="B3" s="9"/>
      <c r="C3" s="9"/>
      <c r="D3" s="9" t="s">
        <v>411</v>
      </c>
    </row>
    <row r="6" spans="2:6" s="8" customFormat="1" ht="15.75">
      <c r="B6" s="2" t="s">
        <v>243</v>
      </c>
      <c r="C6" s="9"/>
      <c r="D6" s="2"/>
      <c r="E6" s="27"/>
      <c r="F6" s="9">
        <v>2014</v>
      </c>
    </row>
    <row r="7" spans="2:5" s="8" customFormat="1" ht="15.75">
      <c r="B7" s="9" t="s">
        <v>2</v>
      </c>
      <c r="C7" s="9" t="s">
        <v>3</v>
      </c>
      <c r="D7" s="9" t="s">
        <v>4</v>
      </c>
      <c r="E7" s="103"/>
    </row>
    <row r="8" spans="2:7" ht="15">
      <c r="B8" s="56">
        <v>342</v>
      </c>
      <c r="C8" s="1">
        <v>22100</v>
      </c>
      <c r="D8" s="5" t="s">
        <v>193</v>
      </c>
      <c r="E8" s="3"/>
      <c r="F8" s="3">
        <v>169035.58</v>
      </c>
      <c r="G8" s="58"/>
    </row>
    <row r="9" spans="2:7" ht="15">
      <c r="B9" s="56">
        <v>342</v>
      </c>
      <c r="C9" s="1">
        <v>22101</v>
      </c>
      <c r="D9" s="5" t="s">
        <v>86</v>
      </c>
      <c r="E9" s="3"/>
      <c r="F9" s="3">
        <v>52006</v>
      </c>
      <c r="G9" s="58"/>
    </row>
    <row r="10" spans="2:7" s="55" customFormat="1" ht="15">
      <c r="B10" s="56">
        <v>342</v>
      </c>
      <c r="C10" s="56">
        <v>22102</v>
      </c>
      <c r="D10" s="15" t="s">
        <v>412</v>
      </c>
      <c r="E10" s="57"/>
      <c r="F10" s="3">
        <v>122286.75</v>
      </c>
      <c r="G10" s="58"/>
    </row>
    <row r="11" spans="2:7" s="55" customFormat="1" ht="15">
      <c r="B11" s="56">
        <v>342</v>
      </c>
      <c r="C11" s="56">
        <v>22201</v>
      </c>
      <c r="D11" s="15" t="s">
        <v>413</v>
      </c>
      <c r="E11" s="57"/>
      <c r="F11" s="3">
        <v>400</v>
      </c>
      <c r="G11" s="58"/>
    </row>
    <row r="12" spans="2:6" s="8" customFormat="1" ht="15.75">
      <c r="B12" s="9"/>
      <c r="C12" s="9"/>
      <c r="D12" s="2" t="s">
        <v>90</v>
      </c>
      <c r="E12" s="12"/>
      <c r="F12" s="12">
        <f>SUM(F8:F11)</f>
        <v>343728.32999999996</v>
      </c>
    </row>
    <row r="13" spans="2:6" ht="15" customHeight="1">
      <c r="B13" s="5"/>
      <c r="E13" s="3"/>
      <c r="F13" s="3"/>
    </row>
    <row r="14" spans="2:6" s="8" customFormat="1" ht="15.75">
      <c r="B14" s="2" t="s">
        <v>150</v>
      </c>
      <c r="C14" s="9"/>
      <c r="D14" s="2"/>
      <c r="E14" s="12"/>
      <c r="F14" s="12"/>
    </row>
    <row r="15" spans="2:6" ht="15">
      <c r="B15" s="1">
        <v>342</v>
      </c>
      <c r="C15" s="1">
        <v>41000</v>
      </c>
      <c r="D15" s="5" t="s">
        <v>414</v>
      </c>
      <c r="E15" s="14"/>
      <c r="F15" s="3">
        <v>553608</v>
      </c>
    </row>
    <row r="16" spans="2:7" ht="15">
      <c r="B16" s="1">
        <v>342</v>
      </c>
      <c r="C16" s="1">
        <v>41001</v>
      </c>
      <c r="D16" s="5" t="s">
        <v>415</v>
      </c>
      <c r="E16" s="14"/>
      <c r="F16" s="3">
        <v>150426.7</v>
      </c>
      <c r="G16" s="18"/>
    </row>
    <row r="17" spans="4:6" ht="15.75">
      <c r="D17" s="2" t="s">
        <v>99</v>
      </c>
      <c r="E17" s="35"/>
      <c r="F17" s="35">
        <f>SUM(F15:F16)</f>
        <v>704034.7</v>
      </c>
    </row>
    <row r="18" spans="2:6" s="22" customFormat="1" ht="15">
      <c r="B18" s="24"/>
      <c r="C18" s="24"/>
      <c r="D18" s="25"/>
      <c r="E18" s="14"/>
      <c r="F18" s="14"/>
    </row>
    <row r="19" spans="4:6" ht="14.25" customHeight="1">
      <c r="D19" s="2"/>
      <c r="E19" s="3"/>
      <c r="F19" s="3"/>
    </row>
    <row r="20" spans="2:6" s="8" customFormat="1" ht="15.75">
      <c r="B20" s="9"/>
      <c r="C20" s="9"/>
      <c r="D20" s="2"/>
      <c r="E20" s="12"/>
      <c r="F20" s="12"/>
    </row>
    <row r="21" spans="2:6" s="8" customFormat="1" ht="13.5" customHeight="1">
      <c r="B21" s="9"/>
      <c r="C21" s="9"/>
      <c r="D21" s="2"/>
      <c r="E21" s="12"/>
      <c r="F21" s="12"/>
    </row>
    <row r="22" spans="2:6" s="8" customFormat="1" ht="15.75">
      <c r="B22" s="9"/>
      <c r="C22" s="9"/>
      <c r="D22" s="2" t="s">
        <v>416</v>
      </c>
      <c r="E22" s="13"/>
      <c r="F22" s="13">
        <f>SUM(F12+F17)</f>
        <v>1047763.0299999999</v>
      </c>
    </row>
    <row r="26" spans="2:4" s="8" customFormat="1" ht="15.75">
      <c r="B26" s="9"/>
      <c r="C26" s="9"/>
      <c r="D26" s="2"/>
    </row>
    <row r="62" spans="2:4" ht="15">
      <c r="B62" s="4"/>
      <c r="C62" s="4"/>
      <c r="D62" s="4"/>
    </row>
    <row r="63" spans="2:4" ht="15">
      <c r="B63" s="4"/>
      <c r="C63" s="4"/>
      <c r="D63" s="4"/>
    </row>
    <row r="64" spans="2:4" ht="0.75" customHeight="1">
      <c r="B64" s="4"/>
      <c r="C64" s="4"/>
      <c r="D64" s="4"/>
    </row>
    <row r="65" spans="2:4" ht="15" hidden="1">
      <c r="B65" s="4"/>
      <c r="C65" s="4"/>
      <c r="D65" s="4"/>
    </row>
    <row r="66" spans="2:4" ht="15" hidden="1">
      <c r="B66" s="4"/>
      <c r="C66" s="4"/>
      <c r="D66" s="4"/>
    </row>
    <row r="67" spans="2:4" ht="15" hidden="1">
      <c r="B67" s="4"/>
      <c r="C67" s="4"/>
      <c r="D67" s="4"/>
    </row>
    <row r="68" spans="2:4" ht="15" hidden="1">
      <c r="B68" s="4"/>
      <c r="C68" s="4"/>
      <c r="D68" s="4"/>
    </row>
    <row r="69" spans="2:4" ht="15" hidden="1">
      <c r="B69" s="4"/>
      <c r="C69" s="4"/>
      <c r="D69" s="4"/>
    </row>
    <row r="70" spans="2:4" ht="15" hidden="1">
      <c r="B70" s="4"/>
      <c r="C70" s="4"/>
      <c r="D70" s="4"/>
    </row>
    <row r="71" spans="2:4" ht="15" hidden="1">
      <c r="B71" s="4"/>
      <c r="C71" s="4"/>
      <c r="D71" s="4"/>
    </row>
    <row r="72" spans="2:4" ht="15" hidden="1">
      <c r="B72" s="4"/>
      <c r="C72" s="4"/>
      <c r="D72" s="4"/>
    </row>
    <row r="73" spans="2:4" ht="15">
      <c r="B73" s="4"/>
      <c r="C73" s="4"/>
      <c r="D73" s="4"/>
    </row>
    <row r="74" spans="2:4" ht="15">
      <c r="B74" s="4"/>
      <c r="C74" s="4"/>
      <c r="D74" s="4"/>
    </row>
    <row r="75" spans="2:4" ht="15">
      <c r="B75" s="4"/>
      <c r="C75" s="4"/>
      <c r="D75" s="4"/>
    </row>
  </sheetData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8"/>
  <sheetViews>
    <sheetView workbookViewId="0" topLeftCell="A1">
      <selection activeCell="E1" sqref="E1:E16384"/>
    </sheetView>
  </sheetViews>
  <sheetFormatPr defaultColWidth="11.421875" defaultRowHeight="12.75"/>
  <cols>
    <col min="1" max="1" width="4.8515625" style="4" customWidth="1"/>
    <col min="2" max="2" width="5.7109375" style="1" customWidth="1"/>
    <col min="3" max="3" width="9.28125" style="1" customWidth="1"/>
    <col min="4" max="4" width="46.140625" style="5" customWidth="1"/>
    <col min="5" max="5" width="15.00390625" style="4" customWidth="1"/>
    <col min="6" max="6" width="14.421875" style="4" customWidth="1"/>
    <col min="7" max="16384" width="11.421875" style="4" customWidth="1"/>
  </cols>
  <sheetData>
    <row r="2" spans="2:4" s="8" customFormat="1" ht="15.75">
      <c r="B2" s="9"/>
      <c r="C2" s="9"/>
      <c r="D2" s="9" t="s">
        <v>417</v>
      </c>
    </row>
    <row r="5" spans="2:6" ht="19.5" customHeight="1">
      <c r="B5" s="8" t="s">
        <v>418</v>
      </c>
      <c r="C5" s="8"/>
      <c r="D5" s="8"/>
      <c r="E5" s="11"/>
      <c r="F5" s="11">
        <v>2014</v>
      </c>
    </row>
    <row r="6" spans="2:5" s="8" customFormat="1" ht="18" customHeight="1">
      <c r="B6" s="9" t="s">
        <v>419</v>
      </c>
      <c r="C6" s="9" t="s">
        <v>420</v>
      </c>
      <c r="D6" s="9" t="s">
        <v>4</v>
      </c>
      <c r="E6" s="104"/>
    </row>
    <row r="7" spans="2:6" s="8" customFormat="1" ht="15.75">
      <c r="B7" s="2" t="s">
        <v>114</v>
      </c>
      <c r="C7" s="9"/>
      <c r="D7" s="2"/>
      <c r="E7" s="77"/>
      <c r="F7" s="12"/>
    </row>
    <row r="8" spans="2:7" ht="15">
      <c r="B8" s="1">
        <v>241</v>
      </c>
      <c r="C8" s="1">
        <v>22100</v>
      </c>
      <c r="D8" s="5" t="s">
        <v>421</v>
      </c>
      <c r="E8" s="3"/>
      <c r="F8" s="3">
        <v>27000</v>
      </c>
      <c r="G8" s="58"/>
    </row>
    <row r="9" spans="2:7" ht="15">
      <c r="B9" s="1">
        <v>241</v>
      </c>
      <c r="C9" s="1">
        <v>22101</v>
      </c>
      <c r="D9" s="5" t="s">
        <v>86</v>
      </c>
      <c r="E9" s="3"/>
      <c r="F9" s="3">
        <v>3800</v>
      </c>
      <c r="G9" s="58"/>
    </row>
    <row r="10" spans="2:7" s="55" customFormat="1" ht="15">
      <c r="B10" s="1">
        <v>241</v>
      </c>
      <c r="C10" s="56">
        <v>22201</v>
      </c>
      <c r="D10" s="15" t="s">
        <v>413</v>
      </c>
      <c r="E10" s="57"/>
      <c r="F10" s="3">
        <v>100</v>
      </c>
      <c r="G10" s="58"/>
    </row>
    <row r="11" spans="2:7" ht="15">
      <c r="B11" s="1">
        <v>241</v>
      </c>
      <c r="C11" s="1">
        <v>22700</v>
      </c>
      <c r="D11" s="5" t="s">
        <v>399</v>
      </c>
      <c r="E11" s="3"/>
      <c r="F11" s="3">
        <v>32000</v>
      </c>
      <c r="G11" s="58"/>
    </row>
    <row r="12" spans="2:6" s="8" customFormat="1" ht="15.75">
      <c r="B12" s="9"/>
      <c r="C12" s="9"/>
      <c r="D12" s="2" t="s">
        <v>90</v>
      </c>
      <c r="E12" s="12"/>
      <c r="F12" s="12">
        <f>SUM(F8:F11)</f>
        <v>62900</v>
      </c>
    </row>
    <row r="13" spans="5:6" ht="14.25" customHeight="1">
      <c r="E13" s="3"/>
      <c r="F13" s="3"/>
    </row>
    <row r="14" spans="2:6" ht="15.75">
      <c r="B14" s="2" t="s">
        <v>150</v>
      </c>
      <c r="E14" s="3"/>
      <c r="F14" s="3"/>
    </row>
    <row r="15" spans="2:7" ht="15">
      <c r="B15" s="1">
        <v>241</v>
      </c>
      <c r="C15" s="1">
        <v>41000</v>
      </c>
      <c r="D15" s="5" t="s">
        <v>422</v>
      </c>
      <c r="E15" s="14"/>
      <c r="F15" s="3">
        <v>845803.51</v>
      </c>
      <c r="G15" s="58"/>
    </row>
    <row r="16" spans="2:7" ht="15">
      <c r="B16" s="1">
        <v>241</v>
      </c>
      <c r="C16" s="1">
        <v>41001</v>
      </c>
      <c r="D16" s="5" t="s">
        <v>423</v>
      </c>
      <c r="E16" s="3"/>
      <c r="F16" s="3">
        <v>201210</v>
      </c>
      <c r="G16" s="58"/>
    </row>
    <row r="17" spans="2:6" ht="15">
      <c r="B17" s="1">
        <v>241</v>
      </c>
      <c r="C17" s="1">
        <v>46700</v>
      </c>
      <c r="D17" s="5" t="s">
        <v>424</v>
      </c>
      <c r="E17" s="3"/>
      <c r="F17" s="3">
        <v>950</v>
      </c>
    </row>
    <row r="18" spans="2:6" s="8" customFormat="1" ht="15.75">
      <c r="B18" s="9"/>
      <c r="C18" s="9"/>
      <c r="D18" s="2" t="s">
        <v>99</v>
      </c>
      <c r="E18" s="12"/>
      <c r="F18" s="12">
        <f>SUM(F15:F17)</f>
        <v>1047963.51</v>
      </c>
    </row>
    <row r="19" spans="2:6" s="22" customFormat="1" ht="13.5" customHeight="1">
      <c r="B19" s="24"/>
      <c r="C19" s="24"/>
      <c r="D19" s="25"/>
      <c r="E19" s="14"/>
      <c r="F19" s="14"/>
    </row>
    <row r="20" spans="4:6" ht="13.5" customHeight="1">
      <c r="D20" s="2"/>
      <c r="E20" s="3"/>
      <c r="F20" s="3"/>
    </row>
    <row r="21" spans="4:6" ht="12" customHeight="1">
      <c r="D21" s="2"/>
      <c r="F21" s="3"/>
    </row>
    <row r="22" spans="2:6" s="8" customFormat="1" ht="15.75">
      <c r="B22" s="9"/>
      <c r="C22" s="9"/>
      <c r="D22" s="2" t="s">
        <v>425</v>
      </c>
      <c r="E22" s="13"/>
      <c r="F22" s="13">
        <f>SUM(F12+F18)</f>
        <v>1110863.51</v>
      </c>
    </row>
    <row r="30" spans="2:4" s="8" customFormat="1" ht="15.75">
      <c r="B30" s="9"/>
      <c r="C30" s="9"/>
      <c r="D30" s="2"/>
    </row>
    <row r="65" spans="2:4" ht="15">
      <c r="B65" s="4"/>
      <c r="C65" s="4"/>
      <c r="D65" s="4"/>
    </row>
    <row r="66" spans="2:4" ht="15">
      <c r="B66" s="4"/>
      <c r="C66" s="4"/>
      <c r="D66" s="4"/>
    </row>
    <row r="67" spans="2:4" ht="0.75" customHeight="1">
      <c r="B67" s="4"/>
      <c r="C67" s="4"/>
      <c r="D67" s="4"/>
    </row>
    <row r="68" spans="2:4" ht="15" hidden="1">
      <c r="B68" s="4"/>
      <c r="C68" s="4"/>
      <c r="D68" s="4"/>
    </row>
    <row r="69" spans="2:4" ht="15" hidden="1">
      <c r="B69" s="4"/>
      <c r="C69" s="4"/>
      <c r="D69" s="4"/>
    </row>
    <row r="70" spans="2:4" ht="15" hidden="1">
      <c r="B70" s="4"/>
      <c r="C70" s="4"/>
      <c r="D70" s="4"/>
    </row>
    <row r="71" spans="2:4" ht="15" hidden="1">
      <c r="B71" s="4"/>
      <c r="C71" s="4"/>
      <c r="D71" s="4"/>
    </row>
    <row r="72" spans="2:4" ht="15" hidden="1">
      <c r="B72" s="4"/>
      <c r="C72" s="4"/>
      <c r="D72" s="4"/>
    </row>
    <row r="73" spans="2:4" ht="15" hidden="1">
      <c r="B73" s="4"/>
      <c r="C73" s="4"/>
      <c r="D73" s="4"/>
    </row>
    <row r="74" spans="2:4" ht="15" hidden="1">
      <c r="B74" s="4"/>
      <c r="C74" s="4"/>
      <c r="D74" s="4"/>
    </row>
    <row r="75" spans="2:4" ht="15" hidden="1">
      <c r="B75" s="4"/>
      <c r="C75" s="4"/>
      <c r="D75" s="4"/>
    </row>
    <row r="76" spans="2:4" ht="15">
      <c r="B76" s="4"/>
      <c r="C76" s="4"/>
      <c r="D76" s="4"/>
    </row>
    <row r="77" spans="2:4" ht="15">
      <c r="B77" s="4"/>
      <c r="C77" s="4"/>
      <c r="D77" s="4"/>
    </row>
    <row r="78" spans="2:4" ht="15">
      <c r="B78" s="4"/>
      <c r="C78" s="4"/>
      <c r="D78" s="4"/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7"/>
  <sheetViews>
    <sheetView workbookViewId="0" topLeftCell="A1">
      <selection activeCell="A9" sqref="A9:IV9"/>
    </sheetView>
  </sheetViews>
  <sheetFormatPr defaultColWidth="11.421875" defaultRowHeight="12.75"/>
  <cols>
    <col min="1" max="1" width="4.8515625" style="4" customWidth="1"/>
    <col min="2" max="2" width="7.8515625" style="1" customWidth="1"/>
    <col min="3" max="3" width="10.00390625" style="1" customWidth="1"/>
    <col min="4" max="4" width="43.421875" style="5" customWidth="1"/>
    <col min="5" max="5" width="15.8515625" style="4" customWidth="1"/>
    <col min="6" max="6" width="13.28125" style="4" customWidth="1"/>
    <col min="7" max="7" width="12.7109375" style="3" bestFit="1" customWidth="1"/>
    <col min="8" max="16384" width="11.421875" style="4" customWidth="1"/>
  </cols>
  <sheetData>
    <row r="2" spans="2:7" s="8" customFormat="1" ht="15.75">
      <c r="B2" s="9"/>
      <c r="C2" s="9"/>
      <c r="D2" s="9" t="s">
        <v>426</v>
      </c>
      <c r="G2" s="12"/>
    </row>
    <row r="4" spans="2:7" s="8" customFormat="1" ht="15.75">
      <c r="B4" s="2" t="s">
        <v>45</v>
      </c>
      <c r="C4" s="9"/>
      <c r="D4" s="2"/>
      <c r="E4" s="9"/>
      <c r="F4" s="9">
        <v>2014</v>
      </c>
      <c r="G4" s="12"/>
    </row>
    <row r="5" spans="2:7" s="8" customFormat="1" ht="15.75">
      <c r="B5" s="9" t="s">
        <v>2</v>
      </c>
      <c r="C5" s="9" t="s">
        <v>3</v>
      </c>
      <c r="D5" s="9" t="s">
        <v>4</v>
      </c>
      <c r="E5" s="104"/>
      <c r="G5" s="12"/>
    </row>
    <row r="6" spans="2:6" ht="15">
      <c r="B6" s="1">
        <v>151</v>
      </c>
      <c r="C6" s="1">
        <v>12000</v>
      </c>
      <c r="D6" s="5" t="s">
        <v>103</v>
      </c>
      <c r="E6" s="3"/>
      <c r="F6" s="3">
        <v>44031.96</v>
      </c>
    </row>
    <row r="7" spans="2:6" ht="15">
      <c r="B7" s="1">
        <v>151</v>
      </c>
      <c r="C7" s="1">
        <v>12001</v>
      </c>
      <c r="D7" s="5" t="s">
        <v>111</v>
      </c>
      <c r="E7" s="3"/>
      <c r="F7" s="3">
        <v>38719.56</v>
      </c>
    </row>
    <row r="8" spans="2:6" ht="15">
      <c r="B8" s="1">
        <v>151</v>
      </c>
      <c r="C8" s="1">
        <v>12003</v>
      </c>
      <c r="D8" s="5" t="s">
        <v>104</v>
      </c>
      <c r="E8" s="3"/>
      <c r="F8" s="3">
        <v>39539.36</v>
      </c>
    </row>
    <row r="9" spans="2:6" ht="15">
      <c r="B9" s="1">
        <v>151</v>
      </c>
      <c r="C9" s="1">
        <v>12006</v>
      </c>
      <c r="D9" s="5" t="s">
        <v>14</v>
      </c>
      <c r="E9" s="3"/>
      <c r="F9" s="3">
        <v>24159.14</v>
      </c>
    </row>
    <row r="10" spans="2:6" ht="15">
      <c r="B10" s="1">
        <v>151</v>
      </c>
      <c r="C10" s="1">
        <v>12100</v>
      </c>
      <c r="D10" s="5" t="s">
        <v>49</v>
      </c>
      <c r="E10" s="3"/>
      <c r="F10" s="3">
        <v>68159.84</v>
      </c>
    </row>
    <row r="11" spans="2:6" ht="15">
      <c r="B11" s="1">
        <v>151</v>
      </c>
      <c r="C11" s="1">
        <v>12101</v>
      </c>
      <c r="D11" s="5" t="s">
        <v>16</v>
      </c>
      <c r="E11" s="3"/>
      <c r="F11" s="3">
        <v>125193.32</v>
      </c>
    </row>
    <row r="12" spans="2:6" ht="15">
      <c r="B12" s="1">
        <v>151</v>
      </c>
      <c r="C12" s="1">
        <v>14300</v>
      </c>
      <c r="D12" s="5" t="s">
        <v>190</v>
      </c>
      <c r="E12" s="3"/>
      <c r="F12" s="3">
        <v>6</v>
      </c>
    </row>
    <row r="13" spans="2:6" ht="15">
      <c r="B13" s="1">
        <v>151</v>
      </c>
      <c r="C13" s="1">
        <v>15000</v>
      </c>
      <c r="D13" s="5" t="s">
        <v>17</v>
      </c>
      <c r="E13" s="3"/>
      <c r="F13" s="3">
        <v>62758.11</v>
      </c>
    </row>
    <row r="14" spans="2:6" ht="15">
      <c r="B14" s="1">
        <v>151</v>
      </c>
      <c r="C14" s="1">
        <v>16000</v>
      </c>
      <c r="D14" s="5" t="s">
        <v>9</v>
      </c>
      <c r="E14" s="3"/>
      <c r="F14" s="3">
        <v>104289.87</v>
      </c>
    </row>
    <row r="15" spans="2:6" ht="15">
      <c r="B15" s="1">
        <v>151</v>
      </c>
      <c r="C15" s="1">
        <v>16400</v>
      </c>
      <c r="D15" s="5" t="s">
        <v>10</v>
      </c>
      <c r="E15" s="3"/>
      <c r="F15" s="3">
        <v>2100</v>
      </c>
    </row>
    <row r="16" spans="2:7" s="8" customFormat="1" ht="15.75">
      <c r="B16" s="9"/>
      <c r="C16" s="9"/>
      <c r="D16" s="2" t="s">
        <v>21</v>
      </c>
      <c r="E16" s="12"/>
      <c r="F16" s="12">
        <f>SUM(F6:F15)</f>
        <v>508957.16</v>
      </c>
      <c r="G16" s="105"/>
    </row>
    <row r="17" spans="2:7" s="8" customFormat="1" ht="15.75">
      <c r="B17" s="9"/>
      <c r="C17" s="9"/>
      <c r="D17" s="2"/>
      <c r="E17" s="12"/>
      <c r="F17" s="12"/>
      <c r="G17" s="12"/>
    </row>
    <row r="18" spans="5:6" ht="12" customHeight="1">
      <c r="E18" s="3"/>
      <c r="F18" s="3"/>
    </row>
    <row r="19" spans="2:7" s="8" customFormat="1" ht="15.75">
      <c r="B19" s="2" t="s">
        <v>275</v>
      </c>
      <c r="C19" s="9"/>
      <c r="D19" s="2"/>
      <c r="E19" s="12"/>
      <c r="F19" s="12"/>
      <c r="G19" s="12"/>
    </row>
    <row r="20" spans="2:6" ht="15">
      <c r="B20" s="1">
        <v>151</v>
      </c>
      <c r="C20" s="1">
        <v>22603</v>
      </c>
      <c r="D20" s="5" t="s">
        <v>338</v>
      </c>
      <c r="E20" s="14"/>
      <c r="F20" s="3">
        <v>4000</v>
      </c>
    </row>
    <row r="21" spans="2:6" ht="15">
      <c r="B21" s="1">
        <v>151</v>
      </c>
      <c r="C21" s="1">
        <v>22706</v>
      </c>
      <c r="D21" s="5" t="s">
        <v>346</v>
      </c>
      <c r="E21" s="14"/>
      <c r="F21" s="3">
        <v>6000</v>
      </c>
    </row>
    <row r="22" spans="2:7" s="27" customFormat="1" ht="15.75">
      <c r="B22" s="11"/>
      <c r="C22" s="11"/>
      <c r="D22" s="32" t="s">
        <v>90</v>
      </c>
      <c r="E22" s="35"/>
      <c r="F22" s="35">
        <f>SUM(F20:F21)</f>
        <v>10000</v>
      </c>
      <c r="G22" s="35"/>
    </row>
    <row r="23" spans="5:6" ht="15">
      <c r="E23" s="3"/>
      <c r="F23" s="3"/>
    </row>
    <row r="24" spans="2:6" ht="15">
      <c r="B24" s="5"/>
      <c r="E24" s="3"/>
      <c r="F24" s="3"/>
    </row>
    <row r="25" spans="2:7" s="8" customFormat="1" ht="15.75">
      <c r="B25" s="9"/>
      <c r="C25" s="9"/>
      <c r="D25" s="2" t="s">
        <v>427</v>
      </c>
      <c r="E25" s="13"/>
      <c r="F25" s="13">
        <f>SUM(F16+F22)</f>
        <v>518957.16</v>
      </c>
      <c r="G25" s="12"/>
    </row>
    <row r="26" spans="2:7" s="8" customFormat="1" ht="15.75">
      <c r="B26" s="9"/>
      <c r="C26" s="9"/>
      <c r="D26" s="2"/>
      <c r="G26" s="12"/>
    </row>
    <row r="64" spans="2:4" ht="15">
      <c r="B64" s="4"/>
      <c r="C64" s="4"/>
      <c r="D64" s="4"/>
    </row>
    <row r="65" spans="2:4" ht="15">
      <c r="B65" s="4"/>
      <c r="C65" s="4"/>
      <c r="D65" s="4"/>
    </row>
    <row r="66" spans="2:4" ht="0.75" customHeight="1">
      <c r="B66" s="4"/>
      <c r="C66" s="4"/>
      <c r="D66" s="4"/>
    </row>
    <row r="67" spans="2:4" ht="15" hidden="1">
      <c r="B67" s="4"/>
      <c r="C67" s="4"/>
      <c r="D67" s="4"/>
    </row>
    <row r="68" spans="2:4" ht="15" hidden="1">
      <c r="B68" s="4"/>
      <c r="C68" s="4"/>
      <c r="D68" s="4"/>
    </row>
    <row r="69" spans="2:4" ht="15" hidden="1">
      <c r="B69" s="4"/>
      <c r="C69" s="4"/>
      <c r="D69" s="4"/>
    </row>
    <row r="70" spans="2:4" ht="15" hidden="1">
      <c r="B70" s="4"/>
      <c r="C70" s="4"/>
      <c r="D70" s="4"/>
    </row>
    <row r="71" spans="2:4" ht="15" hidden="1">
      <c r="B71" s="4"/>
      <c r="C71" s="4"/>
      <c r="D71" s="4"/>
    </row>
    <row r="72" spans="2:4" ht="15" hidden="1">
      <c r="B72" s="4"/>
      <c r="C72" s="4"/>
      <c r="D72" s="4"/>
    </row>
    <row r="73" spans="2:4" ht="15" hidden="1">
      <c r="B73" s="4"/>
      <c r="C73" s="4"/>
      <c r="D73" s="4"/>
    </row>
    <row r="74" spans="2:4" ht="15" hidden="1">
      <c r="B74" s="4"/>
      <c r="C74" s="4"/>
      <c r="D74" s="4"/>
    </row>
    <row r="75" spans="2:4" ht="15">
      <c r="B75" s="4"/>
      <c r="C75" s="4"/>
      <c r="D75" s="4"/>
    </row>
    <row r="76" spans="2:4" ht="15">
      <c r="B76" s="4"/>
      <c r="C76" s="4"/>
      <c r="D76" s="4"/>
    </row>
    <row r="77" spans="2:4" ht="15">
      <c r="B77" s="4"/>
      <c r="C77" s="4"/>
      <c r="D77" s="4"/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6"/>
  <sheetViews>
    <sheetView workbookViewId="0" topLeftCell="A13">
      <selection activeCell="D29" sqref="D29"/>
    </sheetView>
  </sheetViews>
  <sheetFormatPr defaultColWidth="11.421875" defaultRowHeight="12.75"/>
  <cols>
    <col min="1" max="1" width="5.00390625" style="4" customWidth="1"/>
    <col min="2" max="2" width="5.7109375" style="1" customWidth="1"/>
    <col min="3" max="3" width="9.28125" style="1" customWidth="1"/>
    <col min="4" max="4" width="46.00390625" style="5" customWidth="1"/>
    <col min="5" max="5" width="16.28125" style="4" customWidth="1"/>
    <col min="6" max="6" width="14.00390625" style="4" customWidth="1"/>
    <col min="7" max="16384" width="11.421875" style="4" customWidth="1"/>
  </cols>
  <sheetData>
    <row r="3" spans="2:4" s="8" customFormat="1" ht="15.75">
      <c r="B3" s="9"/>
      <c r="C3" s="9"/>
      <c r="D3" s="9" t="s">
        <v>428</v>
      </c>
    </row>
    <row r="6" spans="2:7" s="8" customFormat="1" ht="15.75">
      <c r="B6" s="2" t="s">
        <v>45</v>
      </c>
      <c r="C6" s="9"/>
      <c r="D6" s="2"/>
      <c r="E6" s="9"/>
      <c r="F6" s="9">
        <v>2014</v>
      </c>
      <c r="G6" s="12"/>
    </row>
    <row r="7" spans="2:7" s="8" customFormat="1" ht="15.75">
      <c r="B7" s="9" t="s">
        <v>2</v>
      </c>
      <c r="C7" s="9" t="s">
        <v>3</v>
      </c>
      <c r="D7" s="9" t="s">
        <v>4</v>
      </c>
      <c r="E7" s="9"/>
      <c r="G7" s="12"/>
    </row>
    <row r="8" spans="2:8" s="8" customFormat="1" ht="15.75">
      <c r="B8" s="1">
        <v>313</v>
      </c>
      <c r="C8" s="1">
        <v>12003</v>
      </c>
      <c r="D8" s="5" t="s">
        <v>429</v>
      </c>
      <c r="E8" s="14"/>
      <c r="F8" s="14">
        <v>9884.84</v>
      </c>
      <c r="G8" s="14"/>
      <c r="H8" s="12"/>
    </row>
    <row r="9" spans="2:8" s="8" customFormat="1" ht="15.75">
      <c r="B9" s="1">
        <v>313</v>
      </c>
      <c r="C9" s="1">
        <v>12004</v>
      </c>
      <c r="D9" s="5" t="s">
        <v>112</v>
      </c>
      <c r="E9" s="14"/>
      <c r="F9" s="14">
        <v>8378.58</v>
      </c>
      <c r="G9" s="14"/>
      <c r="H9" s="12"/>
    </row>
    <row r="10" spans="2:8" s="8" customFormat="1" ht="15.75">
      <c r="B10" s="1">
        <v>313</v>
      </c>
      <c r="C10" s="1">
        <v>12006</v>
      </c>
      <c r="D10" s="5" t="s">
        <v>14</v>
      </c>
      <c r="E10" s="14"/>
      <c r="F10" s="14">
        <v>2010.7</v>
      </c>
      <c r="G10" s="14"/>
      <c r="H10" s="12"/>
    </row>
    <row r="11" spans="2:8" s="8" customFormat="1" ht="15.75">
      <c r="B11" s="1">
        <v>313</v>
      </c>
      <c r="C11" s="1">
        <v>12100</v>
      </c>
      <c r="D11" s="5" t="s">
        <v>300</v>
      </c>
      <c r="E11" s="14"/>
      <c r="F11" s="14">
        <v>9482.48</v>
      </c>
      <c r="G11" s="14"/>
      <c r="H11" s="12"/>
    </row>
    <row r="12" spans="2:8" s="8" customFormat="1" ht="15.75">
      <c r="B12" s="1">
        <v>313</v>
      </c>
      <c r="C12" s="1">
        <v>12101</v>
      </c>
      <c r="D12" s="5" t="s">
        <v>16</v>
      </c>
      <c r="E12" s="14"/>
      <c r="F12" s="14">
        <v>17826.2</v>
      </c>
      <c r="G12" s="14"/>
      <c r="H12" s="12"/>
    </row>
    <row r="13" spans="2:8" ht="15">
      <c r="B13" s="1">
        <v>313</v>
      </c>
      <c r="C13" s="1">
        <v>13000</v>
      </c>
      <c r="D13" s="5" t="s">
        <v>51</v>
      </c>
      <c r="F13" s="3">
        <v>27243.56</v>
      </c>
      <c r="G13" s="3"/>
      <c r="H13" s="3"/>
    </row>
    <row r="14" spans="2:8" ht="15">
      <c r="B14" s="1">
        <v>313</v>
      </c>
      <c r="C14" s="1">
        <v>13100</v>
      </c>
      <c r="D14" s="5" t="s">
        <v>107</v>
      </c>
      <c r="E14" s="14"/>
      <c r="F14" s="3">
        <v>6</v>
      </c>
      <c r="G14" s="3"/>
      <c r="H14" s="3"/>
    </row>
    <row r="15" spans="2:8" ht="15">
      <c r="B15" s="1">
        <v>313</v>
      </c>
      <c r="C15" s="1">
        <v>15000</v>
      </c>
      <c r="D15" s="5" t="s">
        <v>17</v>
      </c>
      <c r="E15" s="14"/>
      <c r="F15" s="3">
        <v>15519.74</v>
      </c>
      <c r="G15" s="3"/>
      <c r="H15" s="3"/>
    </row>
    <row r="16" spans="2:8" ht="15">
      <c r="B16" s="1">
        <v>313</v>
      </c>
      <c r="C16" s="1">
        <v>16000</v>
      </c>
      <c r="D16" s="5" t="s">
        <v>430</v>
      </c>
      <c r="E16" s="14"/>
      <c r="F16" s="3">
        <v>24609.53</v>
      </c>
      <c r="G16" s="3"/>
      <c r="H16" s="3"/>
    </row>
    <row r="17" spans="2:8" ht="15">
      <c r="B17" s="1">
        <v>313</v>
      </c>
      <c r="C17" s="1">
        <v>16400</v>
      </c>
      <c r="D17" s="5" t="s">
        <v>10</v>
      </c>
      <c r="E17" s="14"/>
      <c r="F17" s="3">
        <v>1080</v>
      </c>
      <c r="G17" s="3"/>
      <c r="H17" s="3"/>
    </row>
    <row r="18" spans="2:8" s="8" customFormat="1" ht="15.75">
      <c r="B18" s="9"/>
      <c r="C18" s="9"/>
      <c r="D18" s="2" t="s">
        <v>21</v>
      </c>
      <c r="E18" s="12"/>
      <c r="F18" s="12">
        <f>SUM(F8:F17)</f>
        <v>116041.63</v>
      </c>
      <c r="G18" s="12"/>
      <c r="H18" s="12"/>
    </row>
    <row r="19" spans="2:6" s="8" customFormat="1" ht="15.75">
      <c r="B19" s="9"/>
      <c r="C19" s="9"/>
      <c r="D19" s="2"/>
      <c r="E19" s="12"/>
      <c r="F19" s="12"/>
    </row>
    <row r="20" spans="2:6" ht="15.75">
      <c r="B20" s="2" t="s">
        <v>22</v>
      </c>
      <c r="E20" s="3"/>
      <c r="F20" s="3"/>
    </row>
    <row r="21" spans="2:6" s="8" customFormat="1" ht="15.75">
      <c r="B21" s="2" t="s">
        <v>431</v>
      </c>
      <c r="C21" s="9"/>
      <c r="D21" s="2"/>
      <c r="E21" s="12"/>
      <c r="F21" s="12"/>
    </row>
    <row r="22" spans="2:7" ht="15">
      <c r="B22" s="1">
        <v>313</v>
      </c>
      <c r="C22" s="56">
        <v>22699</v>
      </c>
      <c r="D22" s="5" t="s">
        <v>432</v>
      </c>
      <c r="E22" s="14"/>
      <c r="F22" s="3">
        <v>12950</v>
      </c>
      <c r="G22" s="58"/>
    </row>
    <row r="23" spans="2:7" ht="15">
      <c r="B23" s="1">
        <v>313</v>
      </c>
      <c r="C23" s="56">
        <v>226991</v>
      </c>
      <c r="D23" s="5" t="s">
        <v>433</v>
      </c>
      <c r="E23" s="14"/>
      <c r="F23" s="3">
        <v>1300</v>
      </c>
      <c r="G23" s="58"/>
    </row>
    <row r="24" spans="2:6" ht="15">
      <c r="B24" s="1">
        <v>313</v>
      </c>
      <c r="C24" s="56">
        <v>226992</v>
      </c>
      <c r="D24" s="5" t="s">
        <v>434</v>
      </c>
      <c r="E24" s="14"/>
      <c r="F24" s="3">
        <v>500</v>
      </c>
    </row>
    <row r="25" spans="2:6" ht="15">
      <c r="B25" s="1">
        <v>313</v>
      </c>
      <c r="C25" s="56">
        <v>22799</v>
      </c>
      <c r="D25" s="5" t="s">
        <v>435</v>
      </c>
      <c r="E25" s="14"/>
      <c r="F25" s="3">
        <v>13845</v>
      </c>
    </row>
    <row r="26" spans="2:7" ht="15">
      <c r="B26" s="1">
        <v>313</v>
      </c>
      <c r="C26" s="56">
        <v>227991</v>
      </c>
      <c r="D26" s="5" t="s">
        <v>436</v>
      </c>
      <c r="E26" s="14"/>
      <c r="F26" s="3">
        <v>19000</v>
      </c>
      <c r="G26" s="58"/>
    </row>
    <row r="27" spans="3:6" ht="15">
      <c r="C27" s="56"/>
      <c r="D27" s="5" t="s">
        <v>437</v>
      </c>
      <c r="E27" s="3"/>
      <c r="F27" s="3">
        <f>SUM(F22:F26)</f>
        <v>47595</v>
      </c>
    </row>
    <row r="28" spans="3:6" ht="15">
      <c r="C28" s="56"/>
      <c r="E28" s="3"/>
      <c r="F28" s="3"/>
    </row>
    <row r="29" spans="3:6" ht="15">
      <c r="C29" s="56"/>
      <c r="E29" s="3"/>
      <c r="F29" s="3"/>
    </row>
    <row r="30" spans="2:6" ht="15.75">
      <c r="B30" s="2" t="s">
        <v>438</v>
      </c>
      <c r="C30" s="56"/>
      <c r="E30" s="3"/>
      <c r="F30" s="3"/>
    </row>
    <row r="31" spans="2:6" ht="15">
      <c r="B31" s="56">
        <v>493</v>
      </c>
      <c r="C31" s="1">
        <v>22602</v>
      </c>
      <c r="D31" s="5" t="s">
        <v>439</v>
      </c>
      <c r="E31" s="14"/>
      <c r="F31" s="3">
        <v>3888</v>
      </c>
    </row>
    <row r="32" spans="2:6" ht="15">
      <c r="B32" s="56"/>
      <c r="D32" s="5" t="s">
        <v>440</v>
      </c>
      <c r="E32" s="14"/>
      <c r="F32" s="3">
        <f>SUM(F31)</f>
        <v>3888</v>
      </c>
    </row>
    <row r="33" spans="2:6" s="8" customFormat="1" ht="15.75">
      <c r="B33" s="9"/>
      <c r="C33" s="9"/>
      <c r="D33" s="2" t="s">
        <v>90</v>
      </c>
      <c r="E33" s="106"/>
      <c r="F33" s="106">
        <f>SUM(F32+F27)</f>
        <v>51483</v>
      </c>
    </row>
    <row r="34" spans="4:6" ht="13.5" customHeight="1">
      <c r="D34" s="2"/>
      <c r="F34" s="3"/>
    </row>
    <row r="35" spans="4:6" ht="12" customHeight="1">
      <c r="D35" s="2"/>
      <c r="F35" s="3"/>
    </row>
    <row r="36" spans="2:6" s="8" customFormat="1" ht="15.75">
      <c r="B36" s="9"/>
      <c r="C36" s="9"/>
      <c r="D36" s="2" t="s">
        <v>441</v>
      </c>
      <c r="E36" s="12"/>
      <c r="F36" s="12">
        <f>SUM(F33+F18)</f>
        <v>167524.63</v>
      </c>
    </row>
    <row r="39" spans="2:4" ht="15">
      <c r="B39" s="4"/>
      <c r="C39" s="4"/>
      <c r="D39" s="4"/>
    </row>
    <row r="63" spans="2:4" ht="15">
      <c r="B63" s="4"/>
      <c r="C63" s="4"/>
      <c r="D63" s="4"/>
    </row>
    <row r="64" spans="2:4" ht="15">
      <c r="B64" s="4"/>
      <c r="C64" s="4"/>
      <c r="D64" s="4"/>
    </row>
    <row r="65" spans="2:4" ht="0.75" customHeight="1">
      <c r="B65" s="4"/>
      <c r="C65" s="4"/>
      <c r="D65" s="4"/>
    </row>
    <row r="66" spans="2:4" ht="15" hidden="1">
      <c r="B66" s="4"/>
      <c r="C66" s="4"/>
      <c r="D66" s="4"/>
    </row>
    <row r="67" spans="2:4" ht="15" hidden="1">
      <c r="B67" s="4"/>
      <c r="C67" s="4"/>
      <c r="D67" s="4"/>
    </row>
    <row r="68" spans="2:4" ht="15" hidden="1">
      <c r="B68" s="4"/>
      <c r="C68" s="4"/>
      <c r="D68" s="4"/>
    </row>
    <row r="69" spans="2:4" ht="15" hidden="1">
      <c r="B69" s="4"/>
      <c r="C69" s="4"/>
      <c r="D69" s="4"/>
    </row>
    <row r="70" spans="2:4" ht="15" hidden="1">
      <c r="B70" s="4"/>
      <c r="C70" s="4"/>
      <c r="D70" s="4"/>
    </row>
    <row r="71" spans="2:4" ht="15" hidden="1">
      <c r="B71" s="4"/>
      <c r="C71" s="4"/>
      <c r="D71" s="4"/>
    </row>
    <row r="72" spans="2:4" ht="15" hidden="1">
      <c r="B72" s="4"/>
      <c r="C72" s="4"/>
      <c r="D72" s="4"/>
    </row>
    <row r="73" spans="2:4" ht="15" hidden="1">
      <c r="B73" s="4"/>
      <c r="C73" s="4"/>
      <c r="D73" s="4"/>
    </row>
    <row r="74" spans="2:4" ht="15">
      <c r="B74" s="4"/>
      <c r="C74" s="4"/>
      <c r="D74" s="4"/>
    </row>
    <row r="75" spans="2:4" ht="15">
      <c r="B75" s="4"/>
      <c r="C75" s="4"/>
      <c r="D75" s="4"/>
    </row>
    <row r="76" spans="2:4" ht="15">
      <c r="B76" s="4"/>
      <c r="C76" s="4"/>
      <c r="D76" s="4"/>
    </row>
  </sheetData>
  <printOptions/>
  <pageMargins left="0.75" right="0.75" top="1" bottom="1" header="0" footer="0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9"/>
  <sheetViews>
    <sheetView workbookViewId="0" topLeftCell="A22">
      <selection activeCell="E1" sqref="E1:E16384"/>
    </sheetView>
  </sheetViews>
  <sheetFormatPr defaultColWidth="11.421875" defaultRowHeight="12.75"/>
  <cols>
    <col min="1" max="1" width="5.00390625" style="4" customWidth="1"/>
    <col min="2" max="2" width="9.00390625" style="4" customWidth="1"/>
    <col min="3" max="3" width="9.140625" style="4" customWidth="1"/>
    <col min="4" max="4" width="43.00390625" style="4" customWidth="1"/>
    <col min="5" max="5" width="17.00390625" style="78" customWidth="1"/>
    <col min="6" max="6" width="14.140625" style="4" customWidth="1"/>
    <col min="7" max="16384" width="11.421875" style="4" customWidth="1"/>
  </cols>
  <sheetData>
    <row r="3" ht="15.75">
      <c r="D3" s="8" t="s">
        <v>442</v>
      </c>
    </row>
    <row r="4" ht="15.75">
      <c r="D4" s="8"/>
    </row>
    <row r="5" spans="2:6" ht="15.75">
      <c r="B5" s="8" t="s">
        <v>443</v>
      </c>
      <c r="D5" s="8"/>
      <c r="E5" s="11"/>
      <c r="F5" s="11">
        <v>2014</v>
      </c>
    </row>
    <row r="6" spans="2:7" ht="15.75">
      <c r="B6" s="1">
        <v>172</v>
      </c>
      <c r="C6" s="56">
        <v>12001</v>
      </c>
      <c r="D6" s="55" t="s">
        <v>444</v>
      </c>
      <c r="E6" s="3"/>
      <c r="F6" s="3">
        <v>12906.52</v>
      </c>
      <c r="G6" s="27"/>
    </row>
    <row r="7" spans="2:7" ht="15.75">
      <c r="B7" s="1">
        <v>172</v>
      </c>
      <c r="C7" s="56">
        <v>12003</v>
      </c>
      <c r="D7" s="55" t="s">
        <v>445</v>
      </c>
      <c r="E7" s="3"/>
      <c r="F7" s="3">
        <v>9884.84</v>
      </c>
      <c r="G7" s="27"/>
    </row>
    <row r="8" spans="2:7" ht="15.75">
      <c r="B8" s="1">
        <v>172</v>
      </c>
      <c r="C8" s="1">
        <v>12006</v>
      </c>
      <c r="D8" s="4" t="s">
        <v>14</v>
      </c>
      <c r="E8" s="3"/>
      <c r="F8" s="3">
        <v>6305.62</v>
      </c>
      <c r="G8" s="27"/>
    </row>
    <row r="9" spans="2:7" ht="15.75">
      <c r="B9" s="1">
        <v>172</v>
      </c>
      <c r="C9" s="1">
        <v>12100</v>
      </c>
      <c r="D9" s="4" t="s">
        <v>49</v>
      </c>
      <c r="E9" s="3"/>
      <c r="F9" s="3">
        <v>11682.86</v>
      </c>
      <c r="G9" s="27"/>
    </row>
    <row r="10" spans="2:7" ht="15.75">
      <c r="B10" s="1">
        <v>172</v>
      </c>
      <c r="C10" s="1">
        <v>12101</v>
      </c>
      <c r="D10" s="4" t="s">
        <v>16</v>
      </c>
      <c r="E10" s="3"/>
      <c r="F10" s="3">
        <v>21231.42</v>
      </c>
      <c r="G10" s="27"/>
    </row>
    <row r="11" spans="2:7" ht="15.75">
      <c r="B11" s="1">
        <v>172</v>
      </c>
      <c r="C11" s="1">
        <v>14300</v>
      </c>
      <c r="D11" s="4" t="s">
        <v>446</v>
      </c>
      <c r="E11" s="3"/>
      <c r="F11" s="3">
        <v>6</v>
      </c>
      <c r="G11" s="27"/>
    </row>
    <row r="12" spans="2:7" ht="15.75">
      <c r="B12" s="1">
        <v>172</v>
      </c>
      <c r="C12" s="1">
        <v>15000</v>
      </c>
      <c r="D12" s="4" t="s">
        <v>17</v>
      </c>
      <c r="E12" s="3"/>
      <c r="F12" s="3">
        <v>11570.65</v>
      </c>
      <c r="G12" s="27"/>
    </row>
    <row r="13" spans="2:7" ht="15.75">
      <c r="B13" s="1">
        <v>172</v>
      </c>
      <c r="C13" s="1">
        <v>16000</v>
      </c>
      <c r="D13" s="4" t="s">
        <v>447</v>
      </c>
      <c r="E13" s="3"/>
      <c r="F13" s="3">
        <v>19123.32</v>
      </c>
      <c r="G13" s="27"/>
    </row>
    <row r="14" spans="2:6" ht="15">
      <c r="B14" s="1">
        <v>172</v>
      </c>
      <c r="C14" s="1">
        <v>16400</v>
      </c>
      <c r="D14" s="4" t="s">
        <v>448</v>
      </c>
      <c r="E14" s="3"/>
      <c r="F14" s="3">
        <v>420</v>
      </c>
    </row>
    <row r="15" spans="4:6" s="8" customFormat="1" ht="15.75">
      <c r="D15" s="8" t="s">
        <v>449</v>
      </c>
      <c r="E15" s="12"/>
      <c r="F15" s="12">
        <f>SUM(F6:F14)</f>
        <v>93131.22999999998</v>
      </c>
    </row>
    <row r="16" spans="5:6" ht="15">
      <c r="E16" s="89"/>
      <c r="F16" s="3"/>
    </row>
    <row r="17" spans="2:6" ht="15.75">
      <c r="B17" s="2" t="s">
        <v>443</v>
      </c>
      <c r="C17" s="1"/>
      <c r="D17" s="5"/>
      <c r="E17" s="89"/>
      <c r="F17" s="3"/>
    </row>
    <row r="18" spans="5:6" ht="15">
      <c r="E18" s="89"/>
      <c r="F18" s="3"/>
    </row>
    <row r="19" spans="2:6" ht="15">
      <c r="B19" s="1">
        <v>172</v>
      </c>
      <c r="C19" s="1">
        <v>22602</v>
      </c>
      <c r="D19" s="5" t="s">
        <v>450</v>
      </c>
      <c r="E19" s="14"/>
      <c r="F19" s="3">
        <v>11226.79</v>
      </c>
    </row>
    <row r="20" spans="2:6" ht="15">
      <c r="B20" s="1">
        <v>172</v>
      </c>
      <c r="C20" s="56">
        <v>22699</v>
      </c>
      <c r="D20" s="5" t="s">
        <v>451</v>
      </c>
      <c r="E20" s="14"/>
      <c r="F20" s="3">
        <v>22000</v>
      </c>
    </row>
    <row r="21" spans="2:6" ht="15">
      <c r="B21" s="1">
        <v>172</v>
      </c>
      <c r="C21" s="1">
        <v>226991</v>
      </c>
      <c r="D21" s="5" t="s">
        <v>452</v>
      </c>
      <c r="E21" s="14"/>
      <c r="F21" s="3">
        <v>3500</v>
      </c>
    </row>
    <row r="22" spans="2:7" ht="15">
      <c r="B22" s="1">
        <v>172</v>
      </c>
      <c r="C22" s="1">
        <v>22799</v>
      </c>
      <c r="D22" s="5" t="s">
        <v>453</v>
      </c>
      <c r="E22" s="14"/>
      <c r="F22" s="3">
        <v>51335</v>
      </c>
      <c r="G22" s="58"/>
    </row>
    <row r="23" spans="2:6" ht="15">
      <c r="B23" s="1"/>
      <c r="C23" s="1"/>
      <c r="D23" s="5" t="s">
        <v>454</v>
      </c>
      <c r="E23" s="3"/>
      <c r="F23" s="3">
        <f>SUM(F19:F22)</f>
        <v>88061.79000000001</v>
      </c>
    </row>
    <row r="24" spans="2:6" ht="15">
      <c r="B24" s="1"/>
      <c r="C24" s="1"/>
      <c r="D24" s="5"/>
      <c r="E24" s="3"/>
      <c r="F24" s="3"/>
    </row>
    <row r="25" spans="2:6" s="8" customFormat="1" ht="15.75">
      <c r="B25" s="2" t="s">
        <v>455</v>
      </c>
      <c r="C25" s="2"/>
      <c r="D25" s="2"/>
      <c r="E25" s="107"/>
      <c r="F25" s="12"/>
    </row>
    <row r="26" spans="2:6" ht="15">
      <c r="B26" s="1">
        <v>1721</v>
      </c>
      <c r="C26" s="1">
        <v>21000</v>
      </c>
      <c r="D26" s="5" t="s">
        <v>456</v>
      </c>
      <c r="E26" s="14"/>
      <c r="F26" s="3">
        <v>1320</v>
      </c>
    </row>
    <row r="27" spans="2:6" ht="15">
      <c r="B27" s="1">
        <v>1721</v>
      </c>
      <c r="C27" s="1">
        <v>21200</v>
      </c>
      <c r="D27" s="5" t="s">
        <v>457</v>
      </c>
      <c r="E27" s="14"/>
      <c r="F27" s="3">
        <v>3380</v>
      </c>
    </row>
    <row r="28" spans="2:7" ht="15">
      <c r="B28" s="1">
        <v>1721</v>
      </c>
      <c r="C28" s="1">
        <v>22100</v>
      </c>
      <c r="D28" s="5" t="s">
        <v>458</v>
      </c>
      <c r="E28" s="3"/>
      <c r="F28" s="3">
        <v>3105</v>
      </c>
      <c r="G28" s="58"/>
    </row>
    <row r="29" spans="2:7" ht="15">
      <c r="B29" s="1">
        <v>1721</v>
      </c>
      <c r="C29" s="1">
        <v>22101</v>
      </c>
      <c r="D29" s="5" t="s">
        <v>333</v>
      </c>
      <c r="E29" s="3"/>
      <c r="F29" s="3">
        <v>1000</v>
      </c>
      <c r="G29" s="58"/>
    </row>
    <row r="30" spans="2:7" ht="15">
      <c r="B30" s="1">
        <v>1721</v>
      </c>
      <c r="C30" s="1">
        <v>22103</v>
      </c>
      <c r="D30" s="5" t="s">
        <v>459</v>
      </c>
      <c r="E30" s="14"/>
      <c r="F30" s="3">
        <v>1700</v>
      </c>
      <c r="G30" s="58"/>
    </row>
    <row r="31" spans="2:7" ht="15">
      <c r="B31" s="1">
        <v>1721</v>
      </c>
      <c r="C31" s="1">
        <v>22200</v>
      </c>
      <c r="D31" s="5" t="s">
        <v>460</v>
      </c>
      <c r="E31" s="3"/>
      <c r="F31" s="3">
        <v>3060</v>
      </c>
      <c r="G31" s="58"/>
    </row>
    <row r="32" spans="2:7" ht="15">
      <c r="B32" s="1">
        <v>1721</v>
      </c>
      <c r="C32" s="1">
        <v>22700</v>
      </c>
      <c r="D32" s="5" t="s">
        <v>461</v>
      </c>
      <c r="E32" s="3"/>
      <c r="F32" s="3">
        <v>380</v>
      </c>
      <c r="G32" s="58"/>
    </row>
    <row r="33" spans="2:7" ht="15">
      <c r="B33" s="1">
        <v>1721</v>
      </c>
      <c r="C33" s="1">
        <v>22799</v>
      </c>
      <c r="D33" s="5" t="s">
        <v>144</v>
      </c>
      <c r="E33" s="3"/>
      <c r="F33" s="3">
        <v>555</v>
      </c>
      <c r="G33" s="58"/>
    </row>
    <row r="34" spans="2:6" ht="15">
      <c r="B34" s="1"/>
      <c r="C34" s="1"/>
      <c r="D34" s="5" t="s">
        <v>462</v>
      </c>
      <c r="E34" s="3"/>
      <c r="F34" s="3">
        <f>SUM(F26:F33)</f>
        <v>14500</v>
      </c>
    </row>
    <row r="35" spans="2:6" s="8" customFormat="1" ht="15.75">
      <c r="B35" s="9"/>
      <c r="C35" s="9"/>
      <c r="D35" s="2" t="s">
        <v>149</v>
      </c>
      <c r="E35" s="13"/>
      <c r="F35" s="13">
        <f>SUM(F23+F34)</f>
        <v>102561.79000000001</v>
      </c>
    </row>
    <row r="36" spans="5:6" ht="15">
      <c r="E36" s="89"/>
      <c r="F36" s="3"/>
    </row>
    <row r="37" spans="5:6" ht="13.5" customHeight="1">
      <c r="E37" s="89"/>
      <c r="F37" s="3"/>
    </row>
    <row r="38" spans="2:6" s="8" customFormat="1" ht="15.75">
      <c r="B38" s="2" t="s">
        <v>150</v>
      </c>
      <c r="C38" s="9"/>
      <c r="D38" s="2"/>
      <c r="E38" s="107"/>
      <c r="F38" s="12"/>
    </row>
    <row r="39" spans="2:6" s="8" customFormat="1" ht="15.75">
      <c r="B39" s="2" t="s">
        <v>443</v>
      </c>
      <c r="C39" s="9"/>
      <c r="D39" s="2"/>
      <c r="E39" s="107"/>
      <c r="F39" s="12"/>
    </row>
    <row r="40" spans="2:6" ht="15">
      <c r="B40" s="56">
        <v>172</v>
      </c>
      <c r="C40" s="1">
        <v>46700</v>
      </c>
      <c r="D40" s="5" t="s">
        <v>463</v>
      </c>
      <c r="E40" s="14"/>
      <c r="F40" s="3">
        <v>481</v>
      </c>
    </row>
    <row r="41" spans="2:6" s="27" customFormat="1" ht="15.75">
      <c r="B41" s="11"/>
      <c r="C41" s="11"/>
      <c r="D41" s="32" t="s">
        <v>464</v>
      </c>
      <c r="E41" s="35"/>
      <c r="F41" s="35">
        <f>SUM(F40)</f>
        <v>481</v>
      </c>
    </row>
    <row r="42" spans="2:6" ht="15.75">
      <c r="B42" s="1"/>
      <c r="C42" s="1"/>
      <c r="D42" s="2"/>
      <c r="E42" s="89"/>
      <c r="F42" s="3"/>
    </row>
    <row r="43" spans="2:6" ht="15.75">
      <c r="B43" s="1"/>
      <c r="C43" s="1"/>
      <c r="D43" s="2"/>
      <c r="E43" s="89"/>
      <c r="F43" s="3"/>
    </row>
    <row r="44" spans="2:6" s="8" customFormat="1" ht="15.75">
      <c r="B44" s="2" t="s">
        <v>578</v>
      </c>
      <c r="C44" s="9"/>
      <c r="D44" s="2"/>
      <c r="E44" s="107"/>
      <c r="F44" s="12"/>
    </row>
    <row r="45" spans="2:6" s="8" customFormat="1" ht="15.75">
      <c r="B45" s="2" t="s">
        <v>443</v>
      </c>
      <c r="C45" s="9"/>
      <c r="D45" s="2"/>
      <c r="E45" s="107"/>
      <c r="F45" s="12"/>
    </row>
    <row r="46" spans="2:6" ht="15">
      <c r="B46" s="56">
        <v>172</v>
      </c>
      <c r="C46" s="1">
        <v>76700</v>
      </c>
      <c r="D46" s="5" t="s">
        <v>579</v>
      </c>
      <c r="E46" s="14"/>
      <c r="F46" s="3">
        <v>18373.21</v>
      </c>
    </row>
    <row r="47" spans="2:6" s="27" customFormat="1" ht="15.75">
      <c r="B47" s="11"/>
      <c r="C47" s="11"/>
      <c r="D47" s="32" t="s">
        <v>464</v>
      </c>
      <c r="E47" s="35"/>
      <c r="F47" s="35">
        <f>SUM(F46)</f>
        <v>18373.21</v>
      </c>
    </row>
    <row r="48" spans="2:6" ht="12.75" customHeight="1">
      <c r="B48" s="1"/>
      <c r="C48" s="1"/>
      <c r="D48" s="108"/>
      <c r="E48" s="89"/>
      <c r="F48" s="3"/>
    </row>
    <row r="49" spans="4:6" ht="15.75">
      <c r="D49" s="8" t="s">
        <v>465</v>
      </c>
      <c r="E49" s="106"/>
      <c r="F49" s="106">
        <f>SUM(F15+F35+F41+F47)</f>
        <v>214547.22999999998</v>
      </c>
    </row>
  </sheetData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1"/>
  <sheetViews>
    <sheetView workbookViewId="0" topLeftCell="A34">
      <selection activeCell="E1" sqref="E1:E16384"/>
    </sheetView>
  </sheetViews>
  <sheetFormatPr defaultColWidth="11.421875" defaultRowHeight="12.75"/>
  <cols>
    <col min="1" max="1" width="4.8515625" style="4" customWidth="1"/>
    <col min="2" max="2" width="11.421875" style="4" customWidth="1"/>
    <col min="3" max="3" width="10.140625" style="4" customWidth="1"/>
    <col min="4" max="4" width="40.00390625" style="4" customWidth="1"/>
    <col min="5" max="5" width="15.28125" style="78" customWidth="1"/>
    <col min="6" max="6" width="12.8515625" style="4" customWidth="1"/>
    <col min="7" max="16384" width="11.421875" style="4" customWidth="1"/>
  </cols>
  <sheetData>
    <row r="3" ht="15.75">
      <c r="D3" s="8" t="s">
        <v>466</v>
      </c>
    </row>
    <row r="6" spans="2:6" s="8" customFormat="1" ht="15.75">
      <c r="B6" s="8" t="s">
        <v>467</v>
      </c>
      <c r="E6" s="9"/>
      <c r="F6" s="9">
        <v>2014</v>
      </c>
    </row>
    <row r="7" spans="2:5" s="8" customFormat="1" ht="15.75">
      <c r="B7" s="2" t="s">
        <v>468</v>
      </c>
      <c r="C7" s="9"/>
      <c r="D7" s="2"/>
      <c r="E7" s="9"/>
    </row>
    <row r="8" spans="2:8" s="22" customFormat="1" ht="15">
      <c r="B8" s="24">
        <v>430</v>
      </c>
      <c r="C8" s="24">
        <v>12003</v>
      </c>
      <c r="D8" s="25" t="s">
        <v>104</v>
      </c>
      <c r="E8" s="46"/>
      <c r="F8" s="14">
        <v>9884.84</v>
      </c>
      <c r="G8" s="14"/>
      <c r="H8" s="14"/>
    </row>
    <row r="9" spans="2:8" ht="15">
      <c r="B9" s="1">
        <v>430</v>
      </c>
      <c r="C9" s="1">
        <v>12004</v>
      </c>
      <c r="D9" s="5" t="s">
        <v>469</v>
      </c>
      <c r="E9" s="14"/>
      <c r="F9" s="3">
        <v>8378.58</v>
      </c>
      <c r="G9" s="3"/>
      <c r="H9" s="3"/>
    </row>
    <row r="10" spans="2:8" ht="15">
      <c r="B10" s="1">
        <v>430</v>
      </c>
      <c r="C10" s="1">
        <v>12006</v>
      </c>
      <c r="D10" s="5" t="s">
        <v>14</v>
      </c>
      <c r="E10" s="14"/>
      <c r="F10" s="3">
        <v>5392.04</v>
      </c>
      <c r="G10" s="3"/>
      <c r="H10" s="3"/>
    </row>
    <row r="11" spans="2:8" ht="15">
      <c r="B11" s="1">
        <v>430</v>
      </c>
      <c r="C11" s="1">
        <v>12100</v>
      </c>
      <c r="D11" s="5" t="s">
        <v>49</v>
      </c>
      <c r="E11" s="14"/>
      <c r="F11" s="3">
        <v>9482.48</v>
      </c>
      <c r="G11" s="3"/>
      <c r="H11" s="3"/>
    </row>
    <row r="12" spans="2:8" ht="15">
      <c r="B12" s="1">
        <v>430</v>
      </c>
      <c r="C12" s="1">
        <v>12101</v>
      </c>
      <c r="D12" s="5" t="s">
        <v>16</v>
      </c>
      <c r="E12" s="14"/>
      <c r="F12" s="3">
        <v>21111.58</v>
      </c>
      <c r="G12" s="3"/>
      <c r="H12" s="3"/>
    </row>
    <row r="13" spans="2:8" ht="15">
      <c r="B13" s="1">
        <v>430</v>
      </c>
      <c r="C13" s="1">
        <v>13000</v>
      </c>
      <c r="D13" s="5" t="s">
        <v>51</v>
      </c>
      <c r="E13" s="22"/>
      <c r="F13" s="3">
        <v>22215.96</v>
      </c>
      <c r="G13" s="3"/>
      <c r="H13" s="3"/>
    </row>
    <row r="14" spans="2:8" ht="15">
      <c r="B14" s="1">
        <v>430</v>
      </c>
      <c r="C14" s="1">
        <v>13100</v>
      </c>
      <c r="D14" s="5" t="s">
        <v>107</v>
      </c>
      <c r="E14" s="14"/>
      <c r="F14" s="3">
        <v>6</v>
      </c>
      <c r="G14" s="3"/>
      <c r="H14" s="3"/>
    </row>
    <row r="15" spans="2:8" ht="15">
      <c r="B15" s="1">
        <v>430</v>
      </c>
      <c r="C15" s="1">
        <v>15000</v>
      </c>
      <c r="D15" s="5" t="s">
        <v>17</v>
      </c>
      <c r="E15" s="14"/>
      <c r="F15" s="3">
        <v>26671.15</v>
      </c>
      <c r="G15" s="3"/>
      <c r="H15" s="3"/>
    </row>
    <row r="16" spans="2:8" ht="15">
      <c r="B16" s="1">
        <v>430</v>
      </c>
      <c r="C16" s="1">
        <v>16000</v>
      </c>
      <c r="D16" s="5" t="s">
        <v>108</v>
      </c>
      <c r="E16" s="14"/>
      <c r="F16" s="3">
        <v>29804.37</v>
      </c>
      <c r="G16" s="3"/>
      <c r="H16" s="3"/>
    </row>
    <row r="17" spans="2:8" ht="15">
      <c r="B17" s="1">
        <v>430</v>
      </c>
      <c r="C17" s="1">
        <v>16400</v>
      </c>
      <c r="D17" s="5" t="s">
        <v>10</v>
      </c>
      <c r="E17" s="14"/>
      <c r="F17" s="3">
        <v>1080</v>
      </c>
      <c r="G17" s="3"/>
      <c r="H17" s="3"/>
    </row>
    <row r="18" spans="4:8" s="8" customFormat="1" ht="15.75">
      <c r="D18" s="8" t="s">
        <v>21</v>
      </c>
      <c r="E18" s="12"/>
      <c r="F18" s="12">
        <f>SUM(F8:F17)</f>
        <v>134027</v>
      </c>
      <c r="G18" s="12"/>
      <c r="H18" s="12"/>
    </row>
    <row r="19" spans="5:6" s="8" customFormat="1" ht="15.75">
      <c r="E19" s="107"/>
      <c r="F19" s="12"/>
    </row>
    <row r="20" spans="2:6" s="8" customFormat="1" ht="15.75">
      <c r="B20" s="8" t="s">
        <v>114</v>
      </c>
      <c r="E20" s="107"/>
      <c r="F20" s="12"/>
    </row>
    <row r="21" spans="2:6" s="8" customFormat="1" ht="15.75">
      <c r="B21" s="2" t="s">
        <v>468</v>
      </c>
      <c r="C21" s="9"/>
      <c r="D21" s="2"/>
      <c r="E21" s="107"/>
      <c r="F21" s="12"/>
    </row>
    <row r="22" spans="2:6" ht="15">
      <c r="B22" s="1">
        <v>431</v>
      </c>
      <c r="C22" s="1">
        <v>21200</v>
      </c>
      <c r="D22" s="5" t="s">
        <v>470</v>
      </c>
      <c r="E22" s="14"/>
      <c r="F22" s="3">
        <v>14250</v>
      </c>
    </row>
    <row r="23" spans="2:7" ht="15">
      <c r="B23" s="1">
        <v>431</v>
      </c>
      <c r="C23" s="1">
        <v>22100</v>
      </c>
      <c r="D23" s="5" t="s">
        <v>471</v>
      </c>
      <c r="E23" s="14"/>
      <c r="F23" s="3">
        <v>73000</v>
      </c>
      <c r="G23" s="58"/>
    </row>
    <row r="24" spans="2:7" ht="15">
      <c r="B24" s="1">
        <v>431</v>
      </c>
      <c r="C24" s="1">
        <v>22101</v>
      </c>
      <c r="D24" s="5" t="s">
        <v>333</v>
      </c>
      <c r="E24" s="3"/>
      <c r="F24" s="3">
        <v>840</v>
      </c>
      <c r="G24" s="58"/>
    </row>
    <row r="25" spans="2:6" ht="15">
      <c r="B25" s="1">
        <v>431</v>
      </c>
      <c r="C25" s="1">
        <v>22104</v>
      </c>
      <c r="D25" s="5" t="s">
        <v>472</v>
      </c>
      <c r="E25" s="3"/>
      <c r="F25" s="3">
        <v>855</v>
      </c>
    </row>
    <row r="26" spans="2:7" ht="15">
      <c r="B26" s="1">
        <v>431</v>
      </c>
      <c r="C26" s="1">
        <v>22200</v>
      </c>
      <c r="D26" s="5" t="s">
        <v>140</v>
      </c>
      <c r="E26" s="3"/>
      <c r="F26" s="3">
        <v>2575</v>
      </c>
      <c r="G26" s="58"/>
    </row>
    <row r="27" spans="2:7" ht="15">
      <c r="B27" s="1">
        <v>431</v>
      </c>
      <c r="C27" s="1">
        <v>22700</v>
      </c>
      <c r="D27" s="5" t="s">
        <v>473</v>
      </c>
      <c r="E27" s="3"/>
      <c r="F27" s="3">
        <v>33800</v>
      </c>
      <c r="G27" s="58"/>
    </row>
    <row r="28" spans="2:7" ht="15">
      <c r="B28" s="1">
        <v>431</v>
      </c>
      <c r="C28" s="1">
        <v>22799</v>
      </c>
      <c r="D28" s="5" t="s">
        <v>474</v>
      </c>
      <c r="E28" s="14"/>
      <c r="F28" s="3">
        <v>1745</v>
      </c>
      <c r="G28" s="58"/>
    </row>
    <row r="29" spans="2:7" ht="15">
      <c r="B29" s="1">
        <v>431</v>
      </c>
      <c r="C29" s="1">
        <v>227991</v>
      </c>
      <c r="D29" s="5" t="s">
        <v>475</v>
      </c>
      <c r="E29" s="3"/>
      <c r="F29" s="3">
        <v>2520</v>
      </c>
      <c r="G29" s="58"/>
    </row>
    <row r="30" spans="2:7" ht="15">
      <c r="B30" s="1">
        <v>431</v>
      </c>
      <c r="C30" s="1">
        <v>227992</v>
      </c>
      <c r="D30" s="5" t="s">
        <v>144</v>
      </c>
      <c r="E30" s="3"/>
      <c r="F30" s="3">
        <v>1070</v>
      </c>
      <c r="G30" s="58"/>
    </row>
    <row r="31" spans="2:7" ht="15">
      <c r="B31" s="1">
        <v>431</v>
      </c>
      <c r="C31" s="1">
        <v>227993</v>
      </c>
      <c r="D31" s="5" t="s">
        <v>476</v>
      </c>
      <c r="E31" s="14"/>
      <c r="F31" s="3">
        <v>3600</v>
      </c>
      <c r="G31" s="58"/>
    </row>
    <row r="32" spans="2:7" ht="15">
      <c r="B32" s="1">
        <v>431</v>
      </c>
      <c r="C32" s="1">
        <v>227994</v>
      </c>
      <c r="D32" s="5" t="s">
        <v>477</v>
      </c>
      <c r="E32" s="3"/>
      <c r="F32" s="3">
        <v>6100</v>
      </c>
      <c r="G32" s="58"/>
    </row>
    <row r="33" spans="2:7" ht="15">
      <c r="B33" s="1">
        <v>431</v>
      </c>
      <c r="C33" s="1">
        <v>227995</v>
      </c>
      <c r="D33" s="5" t="s">
        <v>478</v>
      </c>
      <c r="E33" s="3"/>
      <c r="F33" s="3">
        <v>73000</v>
      </c>
      <c r="G33" s="58"/>
    </row>
    <row r="34" spans="2:6" ht="15">
      <c r="B34" s="1"/>
      <c r="C34" s="1"/>
      <c r="D34" s="5" t="s">
        <v>479</v>
      </c>
      <c r="E34" s="3"/>
      <c r="F34" s="3">
        <f>SUM(F22:F33)</f>
        <v>213355</v>
      </c>
    </row>
    <row r="35" spans="2:6" ht="15">
      <c r="B35" s="1"/>
      <c r="C35" s="1"/>
      <c r="D35" s="5"/>
      <c r="E35" s="3"/>
      <c r="F35" s="3"/>
    </row>
    <row r="36" spans="2:6" ht="15.75">
      <c r="B36" s="2" t="s">
        <v>480</v>
      </c>
      <c r="C36" s="1"/>
      <c r="D36" s="5"/>
      <c r="E36" s="3"/>
      <c r="F36" s="3"/>
    </row>
    <row r="37" spans="2:7" ht="15">
      <c r="B37" s="56">
        <v>133</v>
      </c>
      <c r="C37" s="1">
        <v>22799</v>
      </c>
      <c r="D37" s="5" t="s">
        <v>481</v>
      </c>
      <c r="E37" s="3"/>
      <c r="F37" s="3">
        <v>21528</v>
      </c>
      <c r="G37" s="58"/>
    </row>
    <row r="38" spans="2:6" ht="15">
      <c r="B38" s="56"/>
      <c r="C38" s="1"/>
      <c r="D38" s="5" t="s">
        <v>482</v>
      </c>
      <c r="E38" s="3"/>
      <c r="F38" s="3">
        <f>SUM(F37)</f>
        <v>21528</v>
      </c>
    </row>
    <row r="39" spans="2:6" ht="15">
      <c r="B39" s="1"/>
      <c r="C39" s="1"/>
      <c r="D39" s="5"/>
      <c r="E39" s="3"/>
      <c r="F39" s="3"/>
    </row>
    <row r="40" spans="2:6" ht="15">
      <c r="B40" s="1"/>
      <c r="C40" s="1"/>
      <c r="D40" s="5"/>
      <c r="E40" s="89"/>
      <c r="F40" s="3"/>
    </row>
    <row r="41" spans="2:6" s="8" customFormat="1" ht="16.5" customHeight="1">
      <c r="B41" s="2" t="s">
        <v>483</v>
      </c>
      <c r="C41" s="9"/>
      <c r="D41" s="5"/>
      <c r="E41" s="107"/>
      <c r="F41" s="12"/>
    </row>
    <row r="42" spans="2:6" ht="15">
      <c r="B42" s="56">
        <v>433</v>
      </c>
      <c r="C42" s="1">
        <v>22699</v>
      </c>
      <c r="D42" s="5" t="s">
        <v>484</v>
      </c>
      <c r="E42" s="14"/>
      <c r="F42" s="3">
        <v>47250</v>
      </c>
    </row>
    <row r="43" spans="2:6" ht="15">
      <c r="B43" s="1"/>
      <c r="C43" s="1"/>
      <c r="D43" s="5" t="s">
        <v>485</v>
      </c>
      <c r="E43" s="3"/>
      <c r="F43" s="3">
        <f>SUM(F42)</f>
        <v>47250</v>
      </c>
    </row>
    <row r="44" spans="2:6" ht="15">
      <c r="B44" s="1"/>
      <c r="C44" s="1"/>
      <c r="D44" s="5"/>
      <c r="E44" s="3"/>
      <c r="F44" s="3"/>
    </row>
    <row r="45" spans="2:6" ht="15.75">
      <c r="B45" s="9" t="s">
        <v>486</v>
      </c>
      <c r="C45" s="1"/>
      <c r="D45" s="5"/>
      <c r="E45" s="18"/>
      <c r="F45" s="3"/>
    </row>
    <row r="46" spans="2:6" ht="15">
      <c r="B46" s="56">
        <v>432</v>
      </c>
      <c r="C46" s="1">
        <v>22699</v>
      </c>
      <c r="D46" s="5" t="s">
        <v>487</v>
      </c>
      <c r="E46" s="14"/>
      <c r="F46" s="3">
        <v>2850</v>
      </c>
    </row>
    <row r="47" spans="2:6" ht="15">
      <c r="B47" s="1"/>
      <c r="C47" s="1"/>
      <c r="D47" s="5" t="s">
        <v>488</v>
      </c>
      <c r="E47" s="3"/>
      <c r="F47" s="3">
        <f>SUM(F46)</f>
        <v>2850</v>
      </c>
    </row>
    <row r="48" spans="2:6" ht="15">
      <c r="B48" s="1"/>
      <c r="C48" s="1"/>
      <c r="D48" s="5"/>
      <c r="E48" s="3"/>
      <c r="F48" s="3"/>
    </row>
    <row r="49" spans="2:6" s="8" customFormat="1" ht="15.75">
      <c r="B49" s="9"/>
      <c r="C49" s="9"/>
      <c r="D49" s="9" t="s">
        <v>149</v>
      </c>
      <c r="E49" s="64"/>
      <c r="F49" s="64">
        <f>SUM(F34+F38+F43+F47)</f>
        <v>284983</v>
      </c>
    </row>
    <row r="50" spans="5:6" ht="15.75" customHeight="1">
      <c r="E50" s="89"/>
      <c r="F50" s="3"/>
    </row>
    <row r="51" spans="5:6" ht="15.75" customHeight="1">
      <c r="E51" s="89"/>
      <c r="F51" s="3"/>
    </row>
    <row r="52" spans="2:6" s="8" customFormat="1" ht="15.75">
      <c r="B52" s="8" t="s">
        <v>32</v>
      </c>
      <c r="E52" s="107"/>
      <c r="F52" s="12"/>
    </row>
    <row r="53" spans="2:7" ht="13.5" customHeight="1">
      <c r="B53" s="1">
        <v>433</v>
      </c>
      <c r="C53" s="56">
        <v>48000</v>
      </c>
      <c r="D53" s="4" t="s">
        <v>489</v>
      </c>
      <c r="E53" s="3"/>
      <c r="F53" s="3">
        <v>1560</v>
      </c>
      <c r="G53" s="58"/>
    </row>
    <row r="54" spans="2:7" ht="13.5" customHeight="1">
      <c r="B54" s="1">
        <v>432</v>
      </c>
      <c r="C54" s="1">
        <v>46700</v>
      </c>
      <c r="D54" s="4" t="s">
        <v>490</v>
      </c>
      <c r="E54" s="3"/>
      <c r="F54" s="3">
        <v>4135</v>
      </c>
      <c r="G54" s="58"/>
    </row>
    <row r="55" spans="2:6" ht="13.5" customHeight="1">
      <c r="B55" s="1">
        <v>433</v>
      </c>
      <c r="C55" s="1">
        <v>48001</v>
      </c>
      <c r="D55" s="4" t="s">
        <v>491</v>
      </c>
      <c r="E55" s="3"/>
      <c r="F55" s="3">
        <v>3000</v>
      </c>
    </row>
    <row r="56" spans="2:6" ht="13.5" customHeight="1">
      <c r="B56" s="1">
        <v>433</v>
      </c>
      <c r="C56" s="1">
        <v>48002</v>
      </c>
      <c r="D56" s="4" t="s">
        <v>492</v>
      </c>
      <c r="E56" s="3"/>
      <c r="F56" s="3">
        <v>9000</v>
      </c>
    </row>
    <row r="57" spans="2:6" ht="13.5" customHeight="1">
      <c r="B57" s="1">
        <v>433</v>
      </c>
      <c r="C57" s="1">
        <v>48003</v>
      </c>
      <c r="D57" s="4" t="s">
        <v>493</v>
      </c>
      <c r="E57" s="3"/>
      <c r="F57" s="3">
        <v>12000</v>
      </c>
    </row>
    <row r="58" spans="4:6" s="8" customFormat="1" ht="15.75">
      <c r="D58" s="8" t="s">
        <v>153</v>
      </c>
      <c r="E58" s="12"/>
      <c r="F58" s="12">
        <f>SUM(F53:F57)</f>
        <v>29695</v>
      </c>
    </row>
    <row r="59" spans="5:6" s="8" customFormat="1" ht="13.5" customHeight="1">
      <c r="E59" s="107"/>
      <c r="F59" s="12"/>
    </row>
    <row r="60" spans="5:6" s="8" customFormat="1" ht="13.5" customHeight="1">
      <c r="E60" s="107"/>
      <c r="F60" s="12"/>
    </row>
    <row r="61" spans="4:6" ht="15.75">
      <c r="D61" s="8" t="s">
        <v>494</v>
      </c>
      <c r="E61" s="12"/>
      <c r="F61" s="12">
        <f>SUM(F18+F49+F58)</f>
        <v>448705</v>
      </c>
    </row>
  </sheetData>
  <printOptions/>
  <pageMargins left="0.75" right="0.75" top="1" bottom="1" header="0" footer="0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workbookViewId="0" topLeftCell="A7">
      <selection activeCell="F14" sqref="F14"/>
    </sheetView>
  </sheetViews>
  <sheetFormatPr defaultColWidth="11.421875" defaultRowHeight="12.75"/>
  <cols>
    <col min="1" max="1" width="5.00390625" style="4" customWidth="1"/>
    <col min="2" max="2" width="8.421875" style="4" customWidth="1"/>
    <col min="3" max="3" width="10.8515625" style="4" customWidth="1"/>
    <col min="4" max="4" width="41.140625" style="4" customWidth="1"/>
    <col min="5" max="5" width="15.28125" style="3" customWidth="1"/>
    <col min="6" max="6" width="14.7109375" style="4" customWidth="1"/>
    <col min="7" max="7" width="12.7109375" style="4" bestFit="1" customWidth="1"/>
    <col min="8" max="16384" width="11.421875" style="4" customWidth="1"/>
  </cols>
  <sheetData>
    <row r="1" ht="15">
      <c r="D1" s="1" t="s">
        <v>495</v>
      </c>
    </row>
    <row r="4" spans="2:6" ht="16.5" customHeight="1">
      <c r="B4" s="109" t="s">
        <v>467</v>
      </c>
      <c r="C4" s="110"/>
      <c r="D4" s="111"/>
      <c r="E4" s="10"/>
      <c r="F4" s="11">
        <v>2014</v>
      </c>
    </row>
    <row r="5" spans="2:5" ht="16.5" customHeight="1">
      <c r="B5" s="27" t="s">
        <v>419</v>
      </c>
      <c r="C5" s="112" t="s">
        <v>496</v>
      </c>
      <c r="D5" s="113" t="s">
        <v>4</v>
      </c>
      <c r="E5" s="114"/>
    </row>
    <row r="6" spans="2:7" s="22" customFormat="1" ht="16.5" customHeight="1">
      <c r="B6" s="24">
        <v>491</v>
      </c>
      <c r="C6" s="115">
        <v>13000</v>
      </c>
      <c r="D6" s="116" t="s">
        <v>497</v>
      </c>
      <c r="E6" s="117"/>
      <c r="F6" s="14">
        <v>103106.67</v>
      </c>
      <c r="G6" s="14"/>
    </row>
    <row r="7" spans="2:7" s="22" customFormat="1" ht="16.5" customHeight="1">
      <c r="B7" s="24">
        <v>491</v>
      </c>
      <c r="C7" s="115">
        <v>15000</v>
      </c>
      <c r="D7" s="116" t="s">
        <v>56</v>
      </c>
      <c r="E7" s="117"/>
      <c r="F7" s="14">
        <v>17140.33</v>
      </c>
      <c r="G7" s="14"/>
    </row>
    <row r="8" spans="2:7" s="118" customFormat="1" ht="16.5" customHeight="1">
      <c r="B8" s="24">
        <v>491</v>
      </c>
      <c r="C8" s="115">
        <v>14300</v>
      </c>
      <c r="D8" s="116" t="s">
        <v>498</v>
      </c>
      <c r="E8" s="119"/>
      <c r="F8" s="120">
        <v>6</v>
      </c>
      <c r="G8" s="120"/>
    </row>
    <row r="9" spans="2:7" s="22" customFormat="1" ht="16.5" customHeight="1">
      <c r="B9" s="24">
        <v>491</v>
      </c>
      <c r="C9" s="115">
        <v>16000</v>
      </c>
      <c r="D9" s="116" t="s">
        <v>447</v>
      </c>
      <c r="E9" s="117"/>
      <c r="F9" s="14">
        <v>34652.33</v>
      </c>
      <c r="G9" s="14"/>
    </row>
    <row r="10" spans="2:7" s="22" customFormat="1" ht="16.5" customHeight="1">
      <c r="B10" s="24">
        <v>491</v>
      </c>
      <c r="C10" s="115">
        <v>16400</v>
      </c>
      <c r="D10" s="116" t="s">
        <v>499</v>
      </c>
      <c r="E10" s="117"/>
      <c r="F10" s="14">
        <v>780</v>
      </c>
      <c r="G10" s="14"/>
    </row>
    <row r="11" spans="3:7" ht="16.5" customHeight="1">
      <c r="C11" s="110"/>
      <c r="D11" s="113" t="s">
        <v>500</v>
      </c>
      <c r="E11" s="121"/>
      <c r="F11" s="3">
        <f>SUM(F6:F10)</f>
        <v>155685.33000000002</v>
      </c>
      <c r="G11" s="122"/>
    </row>
    <row r="12" ht="15">
      <c r="F12" s="3"/>
    </row>
    <row r="13" spans="3:6" ht="15.75" customHeight="1">
      <c r="C13" s="8"/>
      <c r="E13" s="63"/>
      <c r="F13" s="3"/>
    </row>
    <row r="14" spans="3:6" ht="15.75" customHeight="1">
      <c r="C14" s="8" t="s">
        <v>114</v>
      </c>
      <c r="F14" s="3"/>
    </row>
    <row r="15" spans="3:6" ht="15.75" customHeight="1">
      <c r="C15" s="8"/>
      <c r="F15" s="3"/>
    </row>
    <row r="16" spans="2:7" ht="15.75" customHeight="1">
      <c r="B16" s="4">
        <v>491</v>
      </c>
      <c r="C16" s="4">
        <v>20900</v>
      </c>
      <c r="D16" s="4" t="s">
        <v>501</v>
      </c>
      <c r="E16" s="14"/>
      <c r="F16" s="3">
        <v>4000</v>
      </c>
      <c r="G16" s="58"/>
    </row>
    <row r="17" spans="2:7" ht="15.75" customHeight="1">
      <c r="B17" s="4">
        <v>491</v>
      </c>
      <c r="C17" s="4">
        <v>20901</v>
      </c>
      <c r="D17" s="4" t="s">
        <v>502</v>
      </c>
      <c r="E17" s="14"/>
      <c r="F17" s="3">
        <v>100</v>
      </c>
      <c r="G17" s="58"/>
    </row>
    <row r="18" spans="2:7" ht="15.75" customHeight="1">
      <c r="B18" s="4">
        <v>491</v>
      </c>
      <c r="C18" s="22">
        <v>21200</v>
      </c>
      <c r="D18" s="4" t="s">
        <v>503</v>
      </c>
      <c r="E18" s="14"/>
      <c r="F18" s="3">
        <v>100</v>
      </c>
      <c r="G18" s="58"/>
    </row>
    <row r="19" spans="2:7" ht="15.75" customHeight="1">
      <c r="B19" s="4">
        <v>491</v>
      </c>
      <c r="C19" s="22">
        <v>21300</v>
      </c>
      <c r="D19" s="4" t="s">
        <v>504</v>
      </c>
      <c r="E19" s="14"/>
      <c r="F19" s="3">
        <v>2500</v>
      </c>
      <c r="G19" s="58"/>
    </row>
    <row r="20" spans="2:7" ht="15.75" customHeight="1">
      <c r="B20" s="4">
        <v>491</v>
      </c>
      <c r="C20" s="22">
        <v>22200</v>
      </c>
      <c r="D20" s="22" t="s">
        <v>505</v>
      </c>
      <c r="E20" s="14"/>
      <c r="F20" s="3">
        <v>1780</v>
      </c>
      <c r="G20" s="58"/>
    </row>
    <row r="21" spans="2:7" ht="15.75" customHeight="1">
      <c r="B21" s="4">
        <v>491</v>
      </c>
      <c r="C21" s="4">
        <v>22100</v>
      </c>
      <c r="D21" s="4" t="s">
        <v>506</v>
      </c>
      <c r="F21" s="3">
        <v>5655</v>
      </c>
      <c r="G21" s="58"/>
    </row>
    <row r="22" spans="2:7" ht="15.75" customHeight="1">
      <c r="B22" s="4">
        <v>491</v>
      </c>
      <c r="C22" s="4">
        <v>22602</v>
      </c>
      <c r="D22" s="4" t="s">
        <v>507</v>
      </c>
      <c r="E22" s="14"/>
      <c r="F22" s="3">
        <v>1250</v>
      </c>
      <c r="G22" s="58"/>
    </row>
    <row r="23" spans="2:7" ht="15.75" customHeight="1">
      <c r="B23" s="4">
        <v>491</v>
      </c>
      <c r="C23" s="4">
        <v>22700</v>
      </c>
      <c r="D23" s="4" t="s">
        <v>508</v>
      </c>
      <c r="E23" s="14"/>
      <c r="F23" s="3">
        <v>8115</v>
      </c>
      <c r="G23" s="58"/>
    </row>
    <row r="24" spans="2:7" ht="15.75" customHeight="1">
      <c r="B24" s="4">
        <v>491</v>
      </c>
      <c r="C24" s="4">
        <v>22701</v>
      </c>
      <c r="D24" s="4" t="s">
        <v>509</v>
      </c>
      <c r="E24" s="14"/>
      <c r="F24" s="3">
        <v>290</v>
      </c>
      <c r="G24" s="58"/>
    </row>
    <row r="25" spans="2:7" ht="15.75" customHeight="1">
      <c r="B25" s="4">
        <v>491</v>
      </c>
      <c r="C25" s="123">
        <v>227990</v>
      </c>
      <c r="D25" s="4" t="s">
        <v>510</v>
      </c>
      <c r="E25" s="14"/>
      <c r="F25" s="3">
        <v>28050</v>
      </c>
      <c r="G25" s="58"/>
    </row>
    <row r="26" spans="2:7" ht="15.75" customHeight="1">
      <c r="B26" s="4">
        <v>491</v>
      </c>
      <c r="C26" s="4">
        <v>227991</v>
      </c>
      <c r="D26" s="4" t="s">
        <v>511</v>
      </c>
      <c r="E26" s="14"/>
      <c r="F26" s="3">
        <v>5285</v>
      </c>
      <c r="G26" s="58"/>
    </row>
    <row r="27" spans="2:7" ht="15.75" customHeight="1">
      <c r="B27" s="4">
        <v>491</v>
      </c>
      <c r="C27" s="4">
        <v>227992</v>
      </c>
      <c r="D27" s="4" t="s">
        <v>512</v>
      </c>
      <c r="E27" s="14"/>
      <c r="F27" s="3">
        <v>45250</v>
      </c>
      <c r="G27" s="58"/>
    </row>
    <row r="28" spans="2:7" ht="15.75" customHeight="1">
      <c r="B28" s="4">
        <v>491</v>
      </c>
      <c r="C28" s="4">
        <v>227993</v>
      </c>
      <c r="D28" s="4" t="s">
        <v>513</v>
      </c>
      <c r="E28" s="14"/>
      <c r="F28" s="3">
        <v>100</v>
      </c>
      <c r="G28" s="58"/>
    </row>
    <row r="29" spans="2:7" ht="15.75" customHeight="1">
      <c r="B29" s="4">
        <v>491</v>
      </c>
      <c r="C29" s="4">
        <v>227995</v>
      </c>
      <c r="D29" s="4" t="s">
        <v>144</v>
      </c>
      <c r="E29" s="14"/>
      <c r="F29" s="3">
        <v>1065</v>
      </c>
      <c r="G29" s="58"/>
    </row>
    <row r="30" spans="4:6" ht="15.75" customHeight="1">
      <c r="D30" s="4" t="s">
        <v>514</v>
      </c>
      <c r="F30" s="3">
        <f>SUM(F16:F29)</f>
        <v>103540</v>
      </c>
    </row>
    <row r="31" spans="4:6" ht="15.75" customHeight="1">
      <c r="D31" s="8" t="s">
        <v>515</v>
      </c>
      <c r="E31" s="12"/>
      <c r="F31" s="12">
        <f>SUM(F30)</f>
        <v>103540</v>
      </c>
    </row>
    <row r="32" spans="5:6" s="8" customFormat="1" ht="12" customHeight="1">
      <c r="E32" s="12"/>
      <c r="F32" s="12"/>
    </row>
    <row r="33" spans="5:6" s="8" customFormat="1" ht="12" customHeight="1">
      <c r="E33" s="12"/>
      <c r="F33" s="12"/>
    </row>
    <row r="34" spans="4:6" ht="15.75">
      <c r="D34" s="27" t="s">
        <v>516</v>
      </c>
      <c r="E34" s="12"/>
      <c r="F34" s="12">
        <f>SUM(F11++F31)</f>
        <v>259225.33000000002</v>
      </c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workbookViewId="0" topLeftCell="A7">
      <selection activeCell="D13" sqref="D13"/>
    </sheetView>
  </sheetViews>
  <sheetFormatPr defaultColWidth="11.421875" defaultRowHeight="12.75"/>
  <cols>
    <col min="1" max="1" width="5.00390625" style="22" customWidth="1"/>
    <col min="2" max="2" width="7.28125" style="24" customWidth="1"/>
    <col min="3" max="3" width="9.28125" style="24" customWidth="1"/>
    <col min="4" max="4" width="44.421875" style="25" customWidth="1"/>
    <col min="5" max="5" width="14.421875" style="38" customWidth="1"/>
    <col min="6" max="6" width="13.57421875" style="22" customWidth="1"/>
    <col min="7" max="7" width="13.00390625" style="22" customWidth="1"/>
    <col min="8" max="16384" width="11.421875" style="22" customWidth="1"/>
  </cols>
  <sheetData>
    <row r="1" spans="2:5" s="27" customFormat="1" ht="15.75">
      <c r="B1" s="11"/>
      <c r="C1" s="11"/>
      <c r="D1" s="11" t="s">
        <v>517</v>
      </c>
      <c r="E1" s="85"/>
    </row>
    <row r="3" ht="15.75">
      <c r="B3" s="32" t="s">
        <v>45</v>
      </c>
    </row>
    <row r="4" ht="15">
      <c r="D4" s="43"/>
    </row>
    <row r="5" spans="2:5" s="27" customFormat="1" ht="15.75">
      <c r="B5" s="32"/>
      <c r="C5" s="11"/>
      <c r="D5" s="32"/>
      <c r="E5" s="96"/>
    </row>
    <row r="6" spans="2:6" s="27" customFormat="1" ht="15.75">
      <c r="B6" s="11" t="s">
        <v>2</v>
      </c>
      <c r="C6" s="11" t="s">
        <v>3</v>
      </c>
      <c r="D6" s="11" t="s">
        <v>4</v>
      </c>
      <c r="E6" s="11"/>
      <c r="F6" s="11">
        <v>2014</v>
      </c>
    </row>
    <row r="7" spans="2:7" ht="15">
      <c r="B7" s="24">
        <v>337</v>
      </c>
      <c r="C7" s="24">
        <v>13000</v>
      </c>
      <c r="D7" s="25" t="s">
        <v>497</v>
      </c>
      <c r="E7" s="14"/>
      <c r="F7" s="14">
        <v>87264.94</v>
      </c>
      <c r="G7" s="14"/>
    </row>
    <row r="8" spans="2:7" ht="15">
      <c r="B8" s="24">
        <v>337</v>
      </c>
      <c r="C8" s="24">
        <v>14300</v>
      </c>
      <c r="D8" s="25" t="s">
        <v>158</v>
      </c>
      <c r="E8" s="14"/>
      <c r="F8" s="14">
        <v>6</v>
      </c>
      <c r="G8" s="14"/>
    </row>
    <row r="9" spans="2:7" s="25" customFormat="1" ht="15">
      <c r="B9" s="24">
        <v>337</v>
      </c>
      <c r="C9" s="24">
        <v>15000</v>
      </c>
      <c r="D9" s="25" t="s">
        <v>17</v>
      </c>
      <c r="E9" s="46"/>
      <c r="F9" s="46">
        <v>30763.27</v>
      </c>
      <c r="G9" s="46"/>
    </row>
    <row r="10" spans="2:7" ht="15">
      <c r="B10" s="24">
        <v>337</v>
      </c>
      <c r="C10" s="24">
        <v>16000</v>
      </c>
      <c r="D10" s="25" t="s">
        <v>9</v>
      </c>
      <c r="E10" s="14"/>
      <c r="F10" s="14">
        <v>32507.33</v>
      </c>
      <c r="G10" s="14"/>
    </row>
    <row r="11" spans="2:7" ht="15">
      <c r="B11" s="24">
        <v>337</v>
      </c>
      <c r="C11" s="24">
        <v>16400</v>
      </c>
      <c r="D11" s="25" t="s">
        <v>57</v>
      </c>
      <c r="E11" s="14"/>
      <c r="F11" s="14">
        <v>1080</v>
      </c>
      <c r="G11" s="14"/>
    </row>
    <row r="12" spans="2:7" s="27" customFormat="1" ht="15.75">
      <c r="B12" s="11"/>
      <c r="C12" s="11"/>
      <c r="D12" s="32" t="s">
        <v>21</v>
      </c>
      <c r="E12" s="35"/>
      <c r="F12" s="35">
        <f>SUM(F7:F11)</f>
        <v>151621.54</v>
      </c>
      <c r="G12" s="35"/>
    </row>
    <row r="13" spans="2:6" s="27" customFormat="1" ht="12.75" customHeight="1">
      <c r="B13" s="11"/>
      <c r="C13" s="11"/>
      <c r="D13" s="32"/>
      <c r="E13" s="124"/>
      <c r="F13" s="35"/>
    </row>
    <row r="14" spans="5:6" ht="15">
      <c r="E14" s="37"/>
      <c r="F14" s="14"/>
    </row>
    <row r="15" spans="2:6" ht="15.75">
      <c r="B15" s="125" t="s">
        <v>518</v>
      </c>
      <c r="E15" s="37"/>
      <c r="F15" s="14"/>
    </row>
    <row r="16" spans="2:7" ht="15">
      <c r="B16" s="24">
        <v>337</v>
      </c>
      <c r="C16" s="24">
        <v>21200</v>
      </c>
      <c r="D16" s="25" t="s">
        <v>519</v>
      </c>
      <c r="E16" s="14"/>
      <c r="F16" s="14">
        <v>3100</v>
      </c>
      <c r="G16" s="38"/>
    </row>
    <row r="17" spans="2:7" ht="15">
      <c r="B17" s="24">
        <v>337</v>
      </c>
      <c r="C17" s="24">
        <v>21201</v>
      </c>
      <c r="D17" s="25" t="s">
        <v>520</v>
      </c>
      <c r="E17" s="14"/>
      <c r="F17" s="14">
        <v>3100</v>
      </c>
      <c r="G17" s="38"/>
    </row>
    <row r="18" spans="2:7" ht="15">
      <c r="B18" s="24">
        <v>337</v>
      </c>
      <c r="C18" s="24">
        <v>22100</v>
      </c>
      <c r="D18" s="25" t="s">
        <v>521</v>
      </c>
      <c r="E18" s="14"/>
      <c r="F18" s="14">
        <v>7540</v>
      </c>
      <c r="G18" s="40"/>
    </row>
    <row r="19" spans="2:7" ht="15">
      <c r="B19" s="24">
        <v>337</v>
      </c>
      <c r="C19" s="24">
        <v>22200</v>
      </c>
      <c r="D19" s="25" t="s">
        <v>522</v>
      </c>
      <c r="E19" s="14"/>
      <c r="F19" s="14">
        <v>235</v>
      </c>
      <c r="G19" s="40"/>
    </row>
    <row r="20" spans="2:7" s="28" customFormat="1" ht="15">
      <c r="B20" s="44">
        <v>337</v>
      </c>
      <c r="C20" s="44">
        <v>222001</v>
      </c>
      <c r="D20" s="45" t="s">
        <v>523</v>
      </c>
      <c r="E20" s="14"/>
      <c r="F20" s="42">
        <v>1650</v>
      </c>
      <c r="G20" s="40"/>
    </row>
    <row r="21" spans="2:6" ht="15">
      <c r="B21" s="24">
        <v>337</v>
      </c>
      <c r="C21" s="24">
        <v>22699</v>
      </c>
      <c r="D21" s="25" t="s">
        <v>524</v>
      </c>
      <c r="E21" s="14"/>
      <c r="F21" s="14">
        <v>3100</v>
      </c>
    </row>
    <row r="22" spans="2:6" ht="15">
      <c r="B22" s="24">
        <v>337</v>
      </c>
      <c r="C22" s="24">
        <v>226991</v>
      </c>
      <c r="D22" s="25" t="s">
        <v>525</v>
      </c>
      <c r="E22" s="14"/>
      <c r="F22" s="14">
        <v>22321.33</v>
      </c>
    </row>
    <row r="23" spans="2:7" ht="15">
      <c r="B23" s="24">
        <v>337</v>
      </c>
      <c r="C23" s="44">
        <v>22700</v>
      </c>
      <c r="D23" s="25" t="s">
        <v>526</v>
      </c>
      <c r="E23" s="14"/>
      <c r="F23" s="3">
        <v>8115</v>
      </c>
      <c r="G23" s="40"/>
    </row>
    <row r="24" spans="2:7" ht="15">
      <c r="B24" s="24">
        <v>337</v>
      </c>
      <c r="C24" s="24">
        <v>227001</v>
      </c>
      <c r="D24" s="25" t="s">
        <v>527</v>
      </c>
      <c r="E24" s="14"/>
      <c r="F24" s="14">
        <v>2749.96</v>
      </c>
      <c r="G24" s="40"/>
    </row>
    <row r="25" spans="2:7" ht="15">
      <c r="B25" s="24">
        <v>337</v>
      </c>
      <c r="C25" s="44">
        <v>22799</v>
      </c>
      <c r="D25" s="25" t="s">
        <v>528</v>
      </c>
      <c r="E25" s="14"/>
      <c r="F25" s="14">
        <v>51106.38</v>
      </c>
      <c r="G25" s="40"/>
    </row>
    <row r="26" spans="2:6" s="27" customFormat="1" ht="15.75">
      <c r="B26" s="11"/>
      <c r="C26" s="11"/>
      <c r="D26" s="32" t="s">
        <v>90</v>
      </c>
      <c r="E26" s="35"/>
      <c r="F26" s="35">
        <f>SUM(F16:F25)</f>
        <v>103017.67</v>
      </c>
    </row>
    <row r="27" spans="5:6" ht="13.5" customHeight="1">
      <c r="E27" s="14"/>
      <c r="F27" s="14"/>
    </row>
    <row r="28" spans="5:6" ht="13.5" customHeight="1">
      <c r="E28" s="14"/>
      <c r="F28" s="14"/>
    </row>
    <row r="29" spans="2:6" s="27" customFormat="1" ht="15.75">
      <c r="B29" s="32" t="s">
        <v>32</v>
      </c>
      <c r="C29" s="11"/>
      <c r="D29" s="32"/>
      <c r="E29" s="124"/>
      <c r="F29" s="35"/>
    </row>
    <row r="30" spans="2:6" ht="15">
      <c r="B30" s="24">
        <v>337</v>
      </c>
      <c r="C30" s="24">
        <v>48001</v>
      </c>
      <c r="D30" s="25" t="s">
        <v>529</v>
      </c>
      <c r="E30" s="14"/>
      <c r="F30" s="14">
        <v>3645</v>
      </c>
    </row>
    <row r="31" spans="2:6" ht="15">
      <c r="B31" s="24">
        <v>337</v>
      </c>
      <c r="C31" s="24">
        <v>48006</v>
      </c>
      <c r="D31" s="45" t="s">
        <v>530</v>
      </c>
      <c r="E31" s="14"/>
      <c r="F31" s="14">
        <v>40000</v>
      </c>
    </row>
    <row r="32" spans="2:6" s="27" customFormat="1" ht="15.75">
      <c r="B32" s="11"/>
      <c r="C32" s="11"/>
      <c r="D32" s="32" t="s">
        <v>99</v>
      </c>
      <c r="E32" s="35"/>
      <c r="F32" s="35">
        <f>SUM(F30:F31)</f>
        <v>43645</v>
      </c>
    </row>
    <row r="33" spans="2:6" s="27" customFormat="1" ht="16.5" customHeight="1">
      <c r="B33" s="11"/>
      <c r="C33" s="11"/>
      <c r="D33" s="32"/>
      <c r="E33" s="124"/>
      <c r="F33" s="35"/>
    </row>
    <row r="34" spans="2:6" ht="16.5" customHeight="1">
      <c r="B34" s="11"/>
      <c r="E34" s="37"/>
      <c r="F34" s="14"/>
    </row>
    <row r="35" spans="2:6" s="27" customFormat="1" ht="15.75">
      <c r="B35" s="11"/>
      <c r="C35" s="11"/>
      <c r="D35" s="32" t="s">
        <v>531</v>
      </c>
      <c r="E35" s="35"/>
      <c r="F35" s="35">
        <f>(F12+F26+F32)</f>
        <v>298284.21</v>
      </c>
    </row>
    <row r="62" spans="2:4" ht="15">
      <c r="B62" s="22"/>
      <c r="C62" s="22"/>
      <c r="D62" s="22"/>
    </row>
    <row r="63" spans="2:4" ht="15">
      <c r="B63" s="22"/>
      <c r="C63" s="22"/>
      <c r="D63" s="22"/>
    </row>
    <row r="64" spans="2:4" ht="0.75" customHeight="1">
      <c r="B64" s="22"/>
      <c r="C64" s="22"/>
      <c r="D64" s="22"/>
    </row>
    <row r="65" spans="2:4" ht="15" hidden="1">
      <c r="B65" s="22"/>
      <c r="C65" s="22"/>
      <c r="D65" s="22"/>
    </row>
    <row r="66" spans="2:4" ht="15" hidden="1">
      <c r="B66" s="22"/>
      <c r="C66" s="22"/>
      <c r="D66" s="22"/>
    </row>
    <row r="67" spans="2:4" ht="15" hidden="1">
      <c r="B67" s="22"/>
      <c r="C67" s="22"/>
      <c r="D67" s="22"/>
    </row>
    <row r="68" spans="2:4" ht="15" hidden="1">
      <c r="B68" s="22"/>
      <c r="C68" s="22"/>
      <c r="D68" s="22"/>
    </row>
    <row r="69" spans="2:4" ht="15" hidden="1">
      <c r="B69" s="22"/>
      <c r="C69" s="22"/>
      <c r="D69" s="22"/>
    </row>
    <row r="70" spans="2:4" ht="15" hidden="1">
      <c r="B70" s="22"/>
      <c r="C70" s="22"/>
      <c r="D70" s="22"/>
    </row>
    <row r="71" spans="2:4" ht="15" hidden="1">
      <c r="B71" s="22"/>
      <c r="C71" s="22"/>
      <c r="D71" s="22"/>
    </row>
    <row r="72" spans="2:4" ht="15" hidden="1">
      <c r="B72" s="22"/>
      <c r="C72" s="22"/>
      <c r="D72" s="22"/>
    </row>
    <row r="73" spans="2:4" ht="15">
      <c r="B73" s="22"/>
      <c r="C73" s="22"/>
      <c r="D73" s="22"/>
    </row>
    <row r="74" spans="2:4" ht="15">
      <c r="B74" s="22"/>
      <c r="C74" s="22"/>
      <c r="D74" s="22"/>
    </row>
    <row r="75" spans="2:4" ht="15">
      <c r="B75" s="22"/>
      <c r="C75" s="22"/>
      <c r="D75" s="22"/>
    </row>
  </sheetData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"/>
  <sheetViews>
    <sheetView workbookViewId="0" topLeftCell="A7">
      <selection activeCell="F15" sqref="F15"/>
    </sheetView>
  </sheetViews>
  <sheetFormatPr defaultColWidth="11.421875" defaultRowHeight="12.75"/>
  <cols>
    <col min="1" max="1" width="4.8515625" style="4" customWidth="1"/>
    <col min="2" max="2" width="5.7109375" style="1" customWidth="1"/>
    <col min="3" max="3" width="9.28125" style="1" customWidth="1"/>
    <col min="4" max="4" width="46.28125" style="5" customWidth="1"/>
    <col min="5" max="5" width="16.00390625" style="78" customWidth="1"/>
    <col min="6" max="6" width="13.8515625" style="4" customWidth="1"/>
    <col min="7" max="7" width="12.57421875" style="4" customWidth="1"/>
    <col min="8" max="16384" width="11.421875" style="4" customWidth="1"/>
  </cols>
  <sheetData>
    <row r="2" spans="2:5" s="8" customFormat="1" ht="15.75">
      <c r="B2" s="9"/>
      <c r="C2" s="9"/>
      <c r="D2" s="25" t="s">
        <v>532</v>
      </c>
      <c r="E2" s="76"/>
    </row>
    <row r="3" spans="2:5" s="8" customFormat="1" ht="15.75">
      <c r="B3" s="9"/>
      <c r="C3" s="9"/>
      <c r="D3" s="25"/>
      <c r="E3" s="76"/>
    </row>
    <row r="4" spans="2:5" s="8" customFormat="1" ht="15.75" customHeight="1">
      <c r="B4" s="9"/>
      <c r="C4" s="9"/>
      <c r="D4" s="2"/>
      <c r="E4" s="77"/>
    </row>
    <row r="5" spans="2:6" s="8" customFormat="1" ht="15.75">
      <c r="B5" s="2" t="s">
        <v>45</v>
      </c>
      <c r="C5" s="9"/>
      <c r="D5" s="2"/>
      <c r="E5" s="9"/>
      <c r="F5" s="11">
        <v>2014</v>
      </c>
    </row>
    <row r="6" spans="2:5" s="8" customFormat="1" ht="15.75">
      <c r="B6" s="2" t="s">
        <v>533</v>
      </c>
      <c r="C6" s="9"/>
      <c r="D6" s="2"/>
      <c r="E6" s="107"/>
    </row>
    <row r="7" spans="2:7" ht="15">
      <c r="B7" s="1">
        <v>170</v>
      </c>
      <c r="C7" s="1">
        <v>13000</v>
      </c>
      <c r="D7" s="5" t="s">
        <v>51</v>
      </c>
      <c r="E7" s="3"/>
      <c r="F7" s="3">
        <v>70886.36</v>
      </c>
      <c r="G7" s="3"/>
    </row>
    <row r="8" spans="2:7" ht="15">
      <c r="B8" s="1">
        <v>170</v>
      </c>
      <c r="C8" s="1">
        <v>14300</v>
      </c>
      <c r="D8" s="5" t="s">
        <v>107</v>
      </c>
      <c r="E8" s="3"/>
      <c r="F8" s="3">
        <v>6</v>
      </c>
      <c r="G8" s="3"/>
    </row>
    <row r="9" spans="2:7" ht="15">
      <c r="B9" s="1">
        <v>170</v>
      </c>
      <c r="C9" s="1">
        <v>15000</v>
      </c>
      <c r="D9" s="5" t="s">
        <v>17</v>
      </c>
      <c r="E9" s="3"/>
      <c r="F9" s="3">
        <v>18905.2</v>
      </c>
      <c r="G9" s="3"/>
    </row>
    <row r="10" spans="2:7" ht="15">
      <c r="B10" s="1">
        <v>170</v>
      </c>
      <c r="C10" s="1">
        <v>15100</v>
      </c>
      <c r="D10" s="5" t="s">
        <v>18</v>
      </c>
      <c r="E10" s="3"/>
      <c r="F10" s="3">
        <v>6</v>
      </c>
      <c r="G10" s="3"/>
    </row>
    <row r="11" spans="2:7" ht="15">
      <c r="B11" s="1">
        <v>170</v>
      </c>
      <c r="C11" s="1">
        <v>16000</v>
      </c>
      <c r="D11" s="5" t="s">
        <v>534</v>
      </c>
      <c r="E11" s="3"/>
      <c r="F11" s="3">
        <v>32795</v>
      </c>
      <c r="G11" s="3"/>
    </row>
    <row r="12" spans="2:7" ht="15">
      <c r="B12" s="1">
        <v>170</v>
      </c>
      <c r="C12" s="1">
        <v>16400</v>
      </c>
      <c r="D12" s="5" t="s">
        <v>10</v>
      </c>
      <c r="E12" s="3"/>
      <c r="F12" s="3">
        <v>180</v>
      </c>
      <c r="G12" s="3"/>
    </row>
    <row r="13" spans="2:7" s="8" customFormat="1" ht="15.75">
      <c r="B13" s="9"/>
      <c r="C13" s="9"/>
      <c r="D13" s="2" t="s">
        <v>21</v>
      </c>
      <c r="E13" s="12"/>
      <c r="F13" s="12">
        <f>SUM(F7:F12)</f>
        <v>122778.56</v>
      </c>
      <c r="G13" s="12"/>
    </row>
    <row r="14" spans="2:6" s="8" customFormat="1" ht="15.75">
      <c r="B14" s="9"/>
      <c r="C14" s="9"/>
      <c r="D14" s="2"/>
      <c r="E14" s="107"/>
      <c r="F14" s="12"/>
    </row>
    <row r="15" spans="2:6" s="8" customFormat="1" ht="15.75">
      <c r="B15" s="9"/>
      <c r="C15" s="9"/>
      <c r="D15" s="2"/>
      <c r="E15" s="107"/>
      <c r="F15" s="12"/>
    </row>
    <row r="16" spans="2:6" s="8" customFormat="1" ht="15.75">
      <c r="B16" s="2" t="s">
        <v>243</v>
      </c>
      <c r="C16" s="9"/>
      <c r="D16" s="2"/>
      <c r="E16" s="107"/>
      <c r="F16" s="12"/>
    </row>
    <row r="17" spans="2:6" s="8" customFormat="1" ht="15.75">
      <c r="B17" s="2" t="s">
        <v>535</v>
      </c>
      <c r="C17" s="9"/>
      <c r="D17" s="2"/>
      <c r="E17" s="107"/>
      <c r="F17" s="12"/>
    </row>
    <row r="18" spans="2:7" ht="15">
      <c r="B18" s="1">
        <v>171</v>
      </c>
      <c r="C18" s="1">
        <v>21000</v>
      </c>
      <c r="D18" s="5" t="s">
        <v>536</v>
      </c>
      <c r="E18" s="14"/>
      <c r="F18" s="3">
        <v>37595.2</v>
      </c>
      <c r="G18" s="58"/>
    </row>
    <row r="19" spans="2:7" ht="15">
      <c r="B19" s="1">
        <v>171</v>
      </c>
      <c r="C19" s="1">
        <v>21300</v>
      </c>
      <c r="D19" s="5" t="s">
        <v>537</v>
      </c>
      <c r="E19" s="14"/>
      <c r="F19" s="3">
        <v>1000</v>
      </c>
      <c r="G19" s="58"/>
    </row>
    <row r="20" spans="2:7" ht="15">
      <c r="B20" s="1">
        <v>171</v>
      </c>
      <c r="C20" s="1">
        <v>21301</v>
      </c>
      <c r="D20" s="5" t="s">
        <v>249</v>
      </c>
      <c r="E20" s="14"/>
      <c r="F20" s="3">
        <v>500</v>
      </c>
      <c r="G20" s="58"/>
    </row>
    <row r="21" spans="2:7" ht="15">
      <c r="B21" s="1">
        <v>171</v>
      </c>
      <c r="C21" s="1">
        <v>21302</v>
      </c>
      <c r="D21" s="5" t="s">
        <v>538</v>
      </c>
      <c r="E21" s="14"/>
      <c r="F21" s="3">
        <v>1800</v>
      </c>
      <c r="G21" s="58"/>
    </row>
    <row r="22" spans="2:7" ht="15">
      <c r="B22" s="1">
        <v>171</v>
      </c>
      <c r="C22" s="1">
        <v>21400</v>
      </c>
      <c r="D22" s="5" t="s">
        <v>164</v>
      </c>
      <c r="E22" s="14"/>
      <c r="F22" s="3">
        <v>2000</v>
      </c>
      <c r="G22" s="58"/>
    </row>
    <row r="23" spans="2:7" ht="15">
      <c r="B23" s="1">
        <v>171</v>
      </c>
      <c r="C23" s="1">
        <v>22100</v>
      </c>
      <c r="D23" s="5" t="s">
        <v>539</v>
      </c>
      <c r="E23" s="3"/>
      <c r="F23" s="3">
        <v>17665</v>
      </c>
      <c r="G23" s="58"/>
    </row>
    <row r="24" spans="2:7" ht="15">
      <c r="B24" s="1">
        <v>171</v>
      </c>
      <c r="C24" s="1">
        <v>22101</v>
      </c>
      <c r="D24" s="5" t="s">
        <v>540</v>
      </c>
      <c r="E24" s="3"/>
      <c r="F24" s="3">
        <v>50000</v>
      </c>
      <c r="G24" s="58"/>
    </row>
    <row r="25" spans="2:7" ht="15">
      <c r="B25" s="1">
        <v>171</v>
      </c>
      <c r="C25" s="1">
        <v>22103</v>
      </c>
      <c r="D25" s="5" t="s">
        <v>23</v>
      </c>
      <c r="E25" s="3"/>
      <c r="F25" s="3">
        <v>7725</v>
      </c>
      <c r="G25" s="58"/>
    </row>
    <row r="26" spans="2:7" ht="15">
      <c r="B26" s="1">
        <v>171</v>
      </c>
      <c r="C26" s="1">
        <v>22104</v>
      </c>
      <c r="D26" s="5" t="s">
        <v>167</v>
      </c>
      <c r="E26" s="14"/>
      <c r="F26" s="3">
        <v>1200</v>
      </c>
      <c r="G26" s="58"/>
    </row>
    <row r="27" spans="2:7" ht="15">
      <c r="B27" s="1">
        <v>171</v>
      </c>
      <c r="C27" s="1">
        <v>22199</v>
      </c>
      <c r="D27" s="5" t="s">
        <v>541</v>
      </c>
      <c r="E27" s="14"/>
      <c r="F27" s="3">
        <v>2000</v>
      </c>
      <c r="G27" s="58"/>
    </row>
    <row r="28" spans="2:7" ht="15">
      <c r="B28" s="1">
        <v>171</v>
      </c>
      <c r="C28" s="1">
        <v>22200</v>
      </c>
      <c r="D28" s="5" t="s">
        <v>542</v>
      </c>
      <c r="E28" s="3"/>
      <c r="F28" s="3">
        <v>225</v>
      </c>
      <c r="G28" s="58"/>
    </row>
    <row r="29" spans="2:7" ht="15">
      <c r="B29" s="1">
        <v>171</v>
      </c>
      <c r="C29" s="1">
        <v>22400</v>
      </c>
      <c r="D29" s="5" t="s">
        <v>172</v>
      </c>
      <c r="E29" s="14"/>
      <c r="F29" s="3">
        <v>815</v>
      </c>
      <c r="G29" s="58"/>
    </row>
    <row r="30" spans="2:7" ht="15">
      <c r="B30" s="1">
        <v>171</v>
      </c>
      <c r="C30" s="1">
        <v>22700</v>
      </c>
      <c r="D30" s="5" t="s">
        <v>543</v>
      </c>
      <c r="E30" s="3"/>
      <c r="F30" s="3">
        <v>3535</v>
      </c>
      <c r="G30" s="58"/>
    </row>
    <row r="31" spans="2:7" s="52" customFormat="1" ht="15">
      <c r="B31" s="1">
        <v>171</v>
      </c>
      <c r="C31" s="53">
        <v>22799</v>
      </c>
      <c r="D31" s="54" t="s">
        <v>544</v>
      </c>
      <c r="E31" s="67"/>
      <c r="F31" s="3">
        <v>560000</v>
      </c>
      <c r="G31" s="73"/>
    </row>
    <row r="32" spans="2:7" s="52" customFormat="1" ht="15">
      <c r="B32" s="1">
        <v>171</v>
      </c>
      <c r="C32" s="53">
        <v>227991</v>
      </c>
      <c r="D32" s="54" t="s">
        <v>545</v>
      </c>
      <c r="E32" s="67"/>
      <c r="F32" s="3">
        <v>1335</v>
      </c>
      <c r="G32" s="73"/>
    </row>
    <row r="33" spans="2:6" s="8" customFormat="1" ht="15.75">
      <c r="B33" s="9"/>
      <c r="C33" s="9"/>
      <c r="D33" s="2" t="s">
        <v>90</v>
      </c>
      <c r="E33" s="13"/>
      <c r="F33" s="12">
        <f>SUM(F18:F32)</f>
        <v>687395.2</v>
      </c>
    </row>
    <row r="34" spans="5:6" ht="15">
      <c r="E34" s="89"/>
      <c r="F34" s="3"/>
    </row>
    <row r="35" spans="5:6" ht="15">
      <c r="E35" s="89"/>
      <c r="F35" s="3"/>
    </row>
    <row r="36" spans="2:6" s="8" customFormat="1" ht="15.75">
      <c r="B36" s="9"/>
      <c r="C36" s="9"/>
      <c r="D36" s="2" t="s">
        <v>546</v>
      </c>
      <c r="E36" s="13"/>
      <c r="F36" s="13">
        <f>SUM(F13+F33)</f>
        <v>810173.76</v>
      </c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0.75" customHeight="1">
      <c r="B46" s="4"/>
      <c r="C46" s="4"/>
      <c r="D46" s="4"/>
    </row>
    <row r="47" spans="2:4" ht="15" hidden="1">
      <c r="B47" s="4"/>
      <c r="C47" s="4"/>
      <c r="D47" s="4"/>
    </row>
    <row r="48" spans="2:4" ht="15" hidden="1">
      <c r="B48" s="4"/>
      <c r="C48" s="4"/>
      <c r="D48" s="4"/>
    </row>
    <row r="49" spans="2:4" ht="15" hidden="1">
      <c r="B49" s="4"/>
      <c r="C49" s="4"/>
      <c r="D49" s="4"/>
    </row>
    <row r="50" spans="2:4" ht="15" hidden="1">
      <c r="B50" s="4"/>
      <c r="C50" s="4"/>
      <c r="D50" s="4"/>
    </row>
    <row r="51" spans="2:4" ht="15" hidden="1">
      <c r="B51" s="4"/>
      <c r="C51" s="4"/>
      <c r="D51" s="4"/>
    </row>
    <row r="52" spans="2:4" ht="15" hidden="1">
      <c r="B52" s="4"/>
      <c r="C52" s="4"/>
      <c r="D52" s="4"/>
    </row>
    <row r="53" spans="2:4" ht="15" hidden="1">
      <c r="B53" s="4"/>
      <c r="C53" s="4"/>
      <c r="D53" s="4"/>
    </row>
    <row r="54" spans="2:4" ht="15" hidden="1">
      <c r="B54" s="4"/>
      <c r="C54" s="4"/>
      <c r="D54" s="4"/>
    </row>
    <row r="55" spans="2:4" ht="15">
      <c r="B55" s="4"/>
      <c r="C55" s="4"/>
      <c r="D55" s="4"/>
    </row>
    <row r="56" spans="2:4" ht="15">
      <c r="B56" s="4"/>
      <c r="C56" s="4"/>
      <c r="D56" s="4"/>
    </row>
    <row r="57" spans="2:4" ht="15">
      <c r="B57" s="4"/>
      <c r="C57" s="4"/>
      <c r="D57" s="4"/>
    </row>
  </sheetData>
  <printOptions/>
  <pageMargins left="0.75" right="0.75" top="1" bottom="1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6"/>
  <sheetViews>
    <sheetView workbookViewId="0" topLeftCell="A28">
      <selection activeCell="D62" sqref="D62"/>
    </sheetView>
  </sheetViews>
  <sheetFormatPr defaultColWidth="11.421875" defaultRowHeight="12.75"/>
  <cols>
    <col min="1" max="1" width="4.57421875" style="22" customWidth="1"/>
    <col min="2" max="2" width="7.7109375" style="24" customWidth="1"/>
    <col min="3" max="3" width="9.28125" style="24" customWidth="1"/>
    <col min="4" max="4" width="45.00390625" style="25" customWidth="1"/>
    <col min="5" max="5" width="16.421875" style="31" customWidth="1"/>
    <col min="6" max="6" width="14.57421875" style="22" customWidth="1"/>
    <col min="7" max="7" width="11.421875" style="22" customWidth="1"/>
    <col min="8" max="9" width="12.7109375" style="22" bestFit="1" customWidth="1"/>
    <col min="10" max="16384" width="11.421875" style="22" customWidth="1"/>
  </cols>
  <sheetData>
    <row r="2" ht="15">
      <c r="D2" s="24" t="s">
        <v>44</v>
      </c>
    </row>
    <row r="4" spans="2:5" s="27" customFormat="1" ht="12.75" customHeight="1">
      <c r="B4" s="32" t="s">
        <v>45</v>
      </c>
      <c r="C4" s="32"/>
      <c r="D4" s="32"/>
      <c r="E4" s="33"/>
    </row>
    <row r="5" spans="2:6" ht="15" customHeight="1">
      <c r="B5" s="25" t="s">
        <v>46</v>
      </c>
      <c r="C5" s="25"/>
      <c r="E5" s="10"/>
      <c r="F5" s="24">
        <v>2014</v>
      </c>
    </row>
    <row r="6" spans="2:5" ht="15.75" customHeight="1">
      <c r="B6" s="24" t="s">
        <v>2</v>
      </c>
      <c r="C6" s="24" t="s">
        <v>3</v>
      </c>
      <c r="D6" s="24" t="s">
        <v>4</v>
      </c>
      <c r="E6" s="34"/>
    </row>
    <row r="7" spans="2:9" ht="12.75" customHeight="1">
      <c r="B7" s="24">
        <v>321</v>
      </c>
      <c r="C7" s="24">
        <v>12004</v>
      </c>
      <c r="D7" s="25" t="s">
        <v>47</v>
      </c>
      <c r="E7" s="14"/>
      <c r="F7" s="14">
        <v>25135.74</v>
      </c>
      <c r="H7" s="14"/>
      <c r="I7" s="14"/>
    </row>
    <row r="8" spans="2:9" ht="12.75" customHeight="1">
      <c r="B8" s="24">
        <v>321</v>
      </c>
      <c r="C8" s="24">
        <v>12005</v>
      </c>
      <c r="D8" s="25" t="s">
        <v>48</v>
      </c>
      <c r="E8" s="14"/>
      <c r="F8" s="14">
        <v>15357.16</v>
      </c>
      <c r="H8" s="14"/>
      <c r="I8" s="14"/>
    </row>
    <row r="9" spans="2:9" ht="12.75" customHeight="1">
      <c r="B9" s="24">
        <v>321</v>
      </c>
      <c r="C9" s="24">
        <v>12006</v>
      </c>
      <c r="D9" s="25" t="s">
        <v>14</v>
      </c>
      <c r="E9" s="14"/>
      <c r="F9" s="14">
        <v>4679.07</v>
      </c>
      <c r="H9" s="14"/>
      <c r="I9" s="14"/>
    </row>
    <row r="10" spans="2:9" ht="12.75" customHeight="1">
      <c r="B10" s="24">
        <v>321</v>
      </c>
      <c r="C10" s="24">
        <v>12100</v>
      </c>
      <c r="D10" s="25" t="s">
        <v>49</v>
      </c>
      <c r="E10" s="14"/>
      <c r="F10" s="14">
        <v>17891.58</v>
      </c>
      <c r="H10" s="14"/>
      <c r="I10" s="14"/>
    </row>
    <row r="11" spans="2:9" ht="12.75" customHeight="1">
      <c r="B11" s="24">
        <v>321</v>
      </c>
      <c r="C11" s="24">
        <v>12101</v>
      </c>
      <c r="D11" s="25" t="s">
        <v>16</v>
      </c>
      <c r="E11" s="14"/>
      <c r="F11" s="14">
        <v>42541.1</v>
      </c>
      <c r="H11" s="14"/>
      <c r="I11" s="14"/>
    </row>
    <row r="12" spans="2:9" ht="12.75" customHeight="1">
      <c r="B12" s="24">
        <v>321</v>
      </c>
      <c r="C12" s="24">
        <v>13002</v>
      </c>
      <c r="D12" s="25" t="s">
        <v>50</v>
      </c>
      <c r="E12" s="14"/>
      <c r="F12" s="14">
        <v>1879.92</v>
      </c>
      <c r="H12" s="14"/>
      <c r="I12" s="14"/>
    </row>
    <row r="13" spans="2:9" ht="12.75" customHeight="1">
      <c r="B13" s="24">
        <v>321</v>
      </c>
      <c r="C13" s="24">
        <v>13000</v>
      </c>
      <c r="D13" s="25" t="s">
        <v>51</v>
      </c>
      <c r="E13" s="14"/>
      <c r="F13" s="14">
        <v>208601.68</v>
      </c>
      <c r="H13" s="14"/>
      <c r="I13" s="14"/>
    </row>
    <row r="14" spans="2:9" ht="12.75" customHeight="1">
      <c r="B14" s="24">
        <v>321</v>
      </c>
      <c r="C14" s="24">
        <v>14300</v>
      </c>
      <c r="D14" s="25" t="s">
        <v>52</v>
      </c>
      <c r="E14" s="14"/>
      <c r="F14" s="14">
        <v>6</v>
      </c>
      <c r="H14" s="14"/>
      <c r="I14" s="14"/>
    </row>
    <row r="15" spans="2:9" ht="12.75" customHeight="1">
      <c r="B15" s="24">
        <v>321</v>
      </c>
      <c r="C15" s="24">
        <v>15000</v>
      </c>
      <c r="D15" s="25" t="s">
        <v>17</v>
      </c>
      <c r="E15" s="14"/>
      <c r="F15" s="14">
        <v>87606.77</v>
      </c>
      <c r="H15" s="14"/>
      <c r="I15" s="14"/>
    </row>
    <row r="16" spans="2:9" ht="12.75" customHeight="1">
      <c r="B16" s="24">
        <v>321</v>
      </c>
      <c r="C16" s="24">
        <v>16000</v>
      </c>
      <c r="D16" s="25" t="s">
        <v>9</v>
      </c>
      <c r="E16" s="14"/>
      <c r="F16" s="14">
        <v>125017.88</v>
      </c>
      <c r="H16" s="14"/>
      <c r="I16" s="14"/>
    </row>
    <row r="17" spans="2:9" ht="13.5" customHeight="1">
      <c r="B17" s="24">
        <v>321</v>
      </c>
      <c r="C17" s="24">
        <v>16400</v>
      </c>
      <c r="D17" s="25" t="s">
        <v>10</v>
      </c>
      <c r="E17" s="14"/>
      <c r="F17" s="14">
        <v>5040</v>
      </c>
      <c r="H17" s="14"/>
      <c r="I17" s="14"/>
    </row>
    <row r="18" spans="4:9" ht="12.75" customHeight="1">
      <c r="D18" s="25" t="s">
        <v>53</v>
      </c>
      <c r="E18" s="14"/>
      <c r="F18" s="14">
        <f>SUM(F7:F17)</f>
        <v>533756.9</v>
      </c>
      <c r="H18" s="14"/>
      <c r="I18" s="14"/>
    </row>
    <row r="19" ht="12.75" customHeight="1">
      <c r="F19" s="14"/>
    </row>
    <row r="20" spans="2:6" ht="12.75" customHeight="1">
      <c r="B20" s="25" t="s">
        <v>54</v>
      </c>
      <c r="F20" s="14"/>
    </row>
    <row r="21" spans="2:6" ht="12.75" customHeight="1">
      <c r="B21" s="24">
        <v>230</v>
      </c>
      <c r="C21" s="24">
        <v>13000</v>
      </c>
      <c r="D21" s="25" t="s">
        <v>55</v>
      </c>
      <c r="E21" s="14"/>
      <c r="F21" s="14">
        <v>28179.44</v>
      </c>
    </row>
    <row r="22" spans="2:6" ht="12.75" customHeight="1">
      <c r="B22" s="24">
        <v>230</v>
      </c>
      <c r="C22" s="24">
        <v>15000</v>
      </c>
      <c r="D22" s="25" t="s">
        <v>56</v>
      </c>
      <c r="E22" s="14"/>
      <c r="F22" s="14">
        <v>6888.76</v>
      </c>
    </row>
    <row r="23" spans="2:6" ht="12.75" customHeight="1">
      <c r="B23" s="24">
        <v>230</v>
      </c>
      <c r="C23" s="24">
        <v>16000</v>
      </c>
      <c r="D23" s="25" t="s">
        <v>9</v>
      </c>
      <c r="E23" s="14"/>
      <c r="F23" s="14">
        <v>10705.94</v>
      </c>
    </row>
    <row r="24" spans="2:6" ht="12.75" customHeight="1">
      <c r="B24" s="24">
        <v>230</v>
      </c>
      <c r="C24" s="24">
        <v>16400</v>
      </c>
      <c r="D24" s="25" t="s">
        <v>57</v>
      </c>
      <c r="E24" s="14"/>
      <c r="F24" s="14">
        <v>60</v>
      </c>
    </row>
    <row r="25" spans="4:6" ht="12.75" customHeight="1">
      <c r="D25" s="25" t="s">
        <v>58</v>
      </c>
      <c r="E25" s="14"/>
      <c r="F25" s="14">
        <f>SUM(F21:F24)</f>
        <v>45834.14</v>
      </c>
    </row>
    <row r="26" spans="2:6" s="27" customFormat="1" ht="12.75" customHeight="1">
      <c r="B26" s="11"/>
      <c r="C26" s="11"/>
      <c r="D26" s="32" t="s">
        <v>59</v>
      </c>
      <c r="E26" s="35"/>
      <c r="F26" s="35">
        <f>(F18+F25)</f>
        <v>579591.04</v>
      </c>
    </row>
    <row r="27" ht="12.75" customHeight="1"/>
    <row r="28" ht="10.5" customHeight="1"/>
    <row r="29" spans="2:5" s="27" customFormat="1" ht="12.75" customHeight="1">
      <c r="B29" s="32" t="s">
        <v>22</v>
      </c>
      <c r="C29" s="11"/>
      <c r="D29" s="32"/>
      <c r="E29" s="36"/>
    </row>
    <row r="30" ht="12.75" customHeight="1">
      <c r="B30" s="25" t="s">
        <v>60</v>
      </c>
    </row>
    <row r="31" spans="2:7" ht="12.75" customHeight="1">
      <c r="B31" s="24">
        <v>232</v>
      </c>
      <c r="C31" s="24">
        <v>22601</v>
      </c>
      <c r="D31" s="25" t="s">
        <v>61</v>
      </c>
      <c r="E31" s="14"/>
      <c r="F31" s="14">
        <v>10250</v>
      </c>
      <c r="G31" s="38"/>
    </row>
    <row r="32" spans="2:7" ht="12.75" customHeight="1">
      <c r="B32" s="24">
        <v>232</v>
      </c>
      <c r="C32" s="24">
        <v>22606</v>
      </c>
      <c r="D32" s="39" t="s">
        <v>62</v>
      </c>
      <c r="E32" s="14"/>
      <c r="F32" s="14">
        <v>900</v>
      </c>
      <c r="G32" s="38"/>
    </row>
    <row r="33" spans="2:7" ht="12.75" customHeight="1">
      <c r="B33" s="24">
        <v>232</v>
      </c>
      <c r="C33" s="24">
        <v>22609</v>
      </c>
      <c r="D33" s="25" t="s">
        <v>63</v>
      </c>
      <c r="E33" s="14"/>
      <c r="F33" s="14">
        <v>1800</v>
      </c>
      <c r="G33" s="38"/>
    </row>
    <row r="34" spans="2:8" ht="12.75" customHeight="1">
      <c r="B34" s="24">
        <v>232</v>
      </c>
      <c r="C34" s="24">
        <v>226991</v>
      </c>
      <c r="D34" s="25" t="s">
        <v>64</v>
      </c>
      <c r="E34" s="14"/>
      <c r="F34" s="14">
        <v>21054.69</v>
      </c>
      <c r="G34" s="40"/>
      <c r="H34" s="40"/>
    </row>
    <row r="35" spans="2:7" ht="12.75" customHeight="1">
      <c r="B35" s="24">
        <v>232</v>
      </c>
      <c r="C35" s="24">
        <v>22706</v>
      </c>
      <c r="D35" s="39" t="s">
        <v>65</v>
      </c>
      <c r="E35" s="14"/>
      <c r="F35" s="14">
        <v>5322.5</v>
      </c>
      <c r="G35" s="38"/>
    </row>
    <row r="36" spans="4:6" ht="12.75" customHeight="1">
      <c r="D36" s="39" t="s">
        <v>66</v>
      </c>
      <c r="E36" s="14"/>
      <c r="F36" s="14">
        <f>SUM(F31:F35)</f>
        <v>39327.19</v>
      </c>
    </row>
    <row r="37" ht="12.75" customHeight="1">
      <c r="D37" s="39"/>
    </row>
    <row r="38" ht="12.75" customHeight="1">
      <c r="D38" s="39"/>
    </row>
    <row r="39" spans="2:4" ht="12.75" customHeight="1">
      <c r="B39" s="25" t="s">
        <v>67</v>
      </c>
      <c r="D39" s="41"/>
    </row>
    <row r="40" spans="2:6" ht="12.75" customHeight="1">
      <c r="B40" s="24">
        <v>321</v>
      </c>
      <c r="C40" s="24">
        <v>21200</v>
      </c>
      <c r="D40" s="39" t="s">
        <v>68</v>
      </c>
      <c r="E40" s="14"/>
      <c r="F40" s="14">
        <v>23865</v>
      </c>
    </row>
    <row r="41" spans="2:6" ht="12.75" customHeight="1">
      <c r="B41" s="24">
        <v>321</v>
      </c>
      <c r="C41" s="24">
        <v>21201</v>
      </c>
      <c r="D41" s="39" t="s">
        <v>69</v>
      </c>
      <c r="E41" s="14"/>
      <c r="F41" s="14">
        <v>950</v>
      </c>
    </row>
    <row r="42" spans="2:6" ht="12.75" customHeight="1">
      <c r="B42" s="24">
        <v>321</v>
      </c>
      <c r="C42" s="24">
        <v>22100</v>
      </c>
      <c r="D42" s="39" t="s">
        <v>70</v>
      </c>
      <c r="E42" s="42"/>
      <c r="F42" s="14">
        <v>211561.36</v>
      </c>
    </row>
    <row r="43" spans="2:6" ht="12.75" customHeight="1">
      <c r="B43" s="24">
        <v>321</v>
      </c>
      <c r="C43" s="24">
        <v>22101</v>
      </c>
      <c r="D43" s="39" t="s">
        <v>71</v>
      </c>
      <c r="E43" s="14"/>
      <c r="F43" s="14">
        <v>51603.85</v>
      </c>
    </row>
    <row r="44" spans="2:6" ht="12.75" customHeight="1">
      <c r="B44" s="24">
        <v>321</v>
      </c>
      <c r="C44" s="24">
        <v>22102</v>
      </c>
      <c r="D44" s="39" t="s">
        <v>72</v>
      </c>
      <c r="E44" s="14"/>
      <c r="F44" s="14">
        <v>152617.25</v>
      </c>
    </row>
    <row r="45" spans="2:6" ht="12.75" customHeight="1">
      <c r="B45" s="24">
        <v>321</v>
      </c>
      <c r="C45" s="24">
        <v>22104</v>
      </c>
      <c r="D45" s="39" t="s">
        <v>73</v>
      </c>
      <c r="E45" s="14"/>
      <c r="F45" s="14">
        <v>855</v>
      </c>
    </row>
    <row r="46" spans="2:6" ht="12.75" customHeight="1">
      <c r="B46" s="24">
        <v>321</v>
      </c>
      <c r="C46" s="24">
        <v>22106</v>
      </c>
      <c r="D46" s="39" t="s">
        <v>74</v>
      </c>
      <c r="E46" s="14"/>
      <c r="F46" s="14">
        <v>684</v>
      </c>
    </row>
    <row r="47" spans="2:6" ht="12.75" customHeight="1">
      <c r="B47" s="24">
        <v>321</v>
      </c>
      <c r="C47" s="24">
        <v>22200</v>
      </c>
      <c r="D47" s="39" t="s">
        <v>75</v>
      </c>
      <c r="E47" s="14"/>
      <c r="F47" s="14">
        <v>5600</v>
      </c>
    </row>
    <row r="48" spans="2:6" ht="12.75" customHeight="1">
      <c r="B48" s="24">
        <v>321</v>
      </c>
      <c r="C48" s="24">
        <v>22602</v>
      </c>
      <c r="D48" s="39" t="s">
        <v>76</v>
      </c>
      <c r="E48" s="14"/>
      <c r="F48" s="14">
        <v>1000</v>
      </c>
    </row>
    <row r="49" spans="2:6" ht="12.75" customHeight="1">
      <c r="B49" s="24">
        <v>321</v>
      </c>
      <c r="C49" s="24">
        <v>22699</v>
      </c>
      <c r="D49" s="39" t="s">
        <v>77</v>
      </c>
      <c r="E49" s="14"/>
      <c r="F49" s="14">
        <v>18462</v>
      </c>
    </row>
    <row r="50" spans="2:6" ht="12.75" customHeight="1">
      <c r="B50" s="24">
        <v>321</v>
      </c>
      <c r="C50" s="24">
        <v>226991</v>
      </c>
      <c r="D50" s="39" t="s">
        <v>78</v>
      </c>
      <c r="E50" s="14"/>
      <c r="F50" s="14">
        <v>3800</v>
      </c>
    </row>
    <row r="51" spans="2:6" ht="12.75" customHeight="1">
      <c r="B51" s="24">
        <v>321</v>
      </c>
      <c r="C51" s="24">
        <v>22700</v>
      </c>
      <c r="D51" s="25" t="s">
        <v>79</v>
      </c>
      <c r="E51" s="14"/>
      <c r="F51" s="14">
        <v>747448.15</v>
      </c>
    </row>
    <row r="52" spans="2:6" ht="12.75" customHeight="1">
      <c r="B52" s="24">
        <v>321</v>
      </c>
      <c r="C52" s="24">
        <v>22791</v>
      </c>
      <c r="D52" s="25" t="s">
        <v>80</v>
      </c>
      <c r="E52" s="14"/>
      <c r="F52" s="14">
        <v>32468.08</v>
      </c>
    </row>
    <row r="53" spans="2:6" ht="12.75" customHeight="1">
      <c r="B53" s="24">
        <v>321</v>
      </c>
      <c r="C53" s="24">
        <v>22799</v>
      </c>
      <c r="D53" s="25" t="s">
        <v>81</v>
      </c>
      <c r="E53" s="14"/>
      <c r="F53" s="14">
        <v>5400</v>
      </c>
    </row>
    <row r="54" spans="4:6" ht="16.5" customHeight="1">
      <c r="D54" s="25" t="s">
        <v>82</v>
      </c>
      <c r="E54" s="14"/>
      <c r="F54" s="14">
        <f>SUM(F40:F53)</f>
        <v>1256314.69</v>
      </c>
    </row>
    <row r="55" ht="12.75" customHeight="1">
      <c r="E55" s="14"/>
    </row>
    <row r="56" ht="12.75" customHeight="1"/>
    <row r="57" spans="2:3" ht="12.75" customHeight="1">
      <c r="B57" s="43" t="s">
        <v>83</v>
      </c>
      <c r="C57" s="43"/>
    </row>
    <row r="58" spans="2:6" ht="12.75" customHeight="1">
      <c r="B58" s="24">
        <v>3211</v>
      </c>
      <c r="C58" s="24">
        <v>21200</v>
      </c>
      <c r="D58" s="25" t="s">
        <v>84</v>
      </c>
      <c r="E58" s="14"/>
      <c r="F58" s="14">
        <v>4000</v>
      </c>
    </row>
    <row r="59" spans="2:6" ht="12.75" customHeight="1">
      <c r="B59" s="24">
        <v>3211</v>
      </c>
      <c r="C59" s="24">
        <v>22100</v>
      </c>
      <c r="D59" s="25" t="s">
        <v>85</v>
      </c>
      <c r="E59" s="42"/>
      <c r="F59" s="14">
        <v>34549.78</v>
      </c>
    </row>
    <row r="60" spans="2:6" ht="12.75" customHeight="1">
      <c r="B60" s="24">
        <v>3211</v>
      </c>
      <c r="C60" s="24">
        <v>22101</v>
      </c>
      <c r="D60" s="25" t="s">
        <v>86</v>
      </c>
      <c r="E60" s="14"/>
      <c r="F60" s="14">
        <v>3500</v>
      </c>
    </row>
    <row r="61" spans="2:6" s="28" customFormat="1" ht="12.75" customHeight="1">
      <c r="B61" s="44">
        <v>3211</v>
      </c>
      <c r="C61" s="44">
        <v>22102</v>
      </c>
      <c r="D61" s="45" t="s">
        <v>580</v>
      </c>
      <c r="E61" s="42"/>
      <c r="F61" s="42">
        <v>24525.04</v>
      </c>
    </row>
    <row r="62" spans="2:6" ht="14.25" customHeight="1">
      <c r="B62" s="24">
        <v>3211</v>
      </c>
      <c r="C62" s="24">
        <v>22199</v>
      </c>
      <c r="D62" s="25" t="s">
        <v>87</v>
      </c>
      <c r="E62" s="14"/>
      <c r="F62" s="14">
        <v>900</v>
      </c>
    </row>
    <row r="63" spans="2:6" ht="14.25" customHeight="1">
      <c r="B63" s="24">
        <v>3211</v>
      </c>
      <c r="C63" s="24">
        <v>22200</v>
      </c>
      <c r="D63" s="25" t="s">
        <v>75</v>
      </c>
      <c r="E63" s="14"/>
      <c r="F63" s="46">
        <v>3904.72</v>
      </c>
    </row>
    <row r="64" spans="2:6" ht="14.25" customHeight="1">
      <c r="B64" s="24">
        <v>3211</v>
      </c>
      <c r="C64" s="24">
        <v>22799</v>
      </c>
      <c r="D64" s="25" t="s">
        <v>88</v>
      </c>
      <c r="E64" s="14"/>
      <c r="F64" s="14">
        <v>446018.02</v>
      </c>
    </row>
    <row r="65" spans="4:6" ht="15.75" customHeight="1">
      <c r="D65" s="25" t="s">
        <v>89</v>
      </c>
      <c r="E65" s="14"/>
      <c r="F65" s="14">
        <f>SUM(F58:F64)</f>
        <v>517397.56000000006</v>
      </c>
    </row>
    <row r="66" ht="15.75" customHeight="1">
      <c r="E66" s="14"/>
    </row>
    <row r="67" spans="2:6" s="27" customFormat="1" ht="15" customHeight="1">
      <c r="B67" s="11"/>
      <c r="C67" s="11"/>
      <c r="D67" s="32" t="s">
        <v>90</v>
      </c>
      <c r="E67" s="47"/>
      <c r="F67" s="47">
        <f>SUM(F36+F54+F65)</f>
        <v>1813039.44</v>
      </c>
    </row>
    <row r="68" ht="13.5" customHeight="1"/>
    <row r="69" ht="13.5" customHeight="1"/>
    <row r="70" spans="2:5" s="27" customFormat="1" ht="12.75" customHeight="1">
      <c r="B70" s="32" t="s">
        <v>91</v>
      </c>
      <c r="C70" s="11"/>
      <c r="D70" s="32"/>
      <c r="E70" s="36"/>
    </row>
    <row r="71" spans="2:6" ht="12.75" customHeight="1">
      <c r="B71" s="24">
        <v>323</v>
      </c>
      <c r="C71" s="24">
        <v>46700</v>
      </c>
      <c r="D71" s="25" t="s">
        <v>92</v>
      </c>
      <c r="E71" s="14"/>
      <c r="F71" s="14">
        <v>19984.76</v>
      </c>
    </row>
    <row r="72" spans="2:6" s="29" customFormat="1" ht="12.75" customHeight="1">
      <c r="B72" s="24">
        <v>323</v>
      </c>
      <c r="C72" s="24">
        <v>48000</v>
      </c>
      <c r="D72" s="39" t="s">
        <v>93</v>
      </c>
      <c r="E72" s="14"/>
      <c r="F72" s="14">
        <v>3720</v>
      </c>
    </row>
    <row r="73" spans="2:6" s="30" customFormat="1" ht="12.75" customHeight="1">
      <c r="B73" s="24">
        <v>323</v>
      </c>
      <c r="C73" s="24">
        <v>48003</v>
      </c>
      <c r="D73" s="39" t="s">
        <v>94</v>
      </c>
      <c r="E73" s="14"/>
      <c r="F73" s="14">
        <v>3800</v>
      </c>
    </row>
    <row r="74" spans="4:6" ht="13.5" customHeight="1">
      <c r="D74" s="25" t="s">
        <v>95</v>
      </c>
      <c r="E74" s="14"/>
      <c r="F74" s="14">
        <f>SUM(F71:F73)</f>
        <v>27504.76</v>
      </c>
    </row>
    <row r="75" ht="12" customHeight="1"/>
    <row r="76" ht="12" customHeight="1"/>
    <row r="77" spans="2:4" ht="12.75" customHeight="1">
      <c r="B77" s="22" t="s">
        <v>96</v>
      </c>
      <c r="D77" s="22"/>
    </row>
    <row r="78" spans="2:6" ht="12.75" customHeight="1">
      <c r="B78" s="22">
        <v>232</v>
      </c>
      <c r="C78" s="24">
        <v>46700</v>
      </c>
      <c r="D78" s="48" t="s">
        <v>97</v>
      </c>
      <c r="E78" s="14"/>
      <c r="F78" s="22">
        <v>1700.34</v>
      </c>
    </row>
    <row r="79" spans="2:6" ht="12.75" customHeight="1">
      <c r="B79" s="22"/>
      <c r="D79" s="22" t="s">
        <v>98</v>
      </c>
      <c r="E79" s="14"/>
      <c r="F79" s="22">
        <f>SUM(F78:F78)</f>
        <v>1700.34</v>
      </c>
    </row>
    <row r="80" spans="2:4" ht="12.75" customHeight="1">
      <c r="B80" s="22"/>
      <c r="D80" s="22"/>
    </row>
    <row r="81" spans="2:6" s="27" customFormat="1" ht="12.75" customHeight="1">
      <c r="B81" s="11"/>
      <c r="C81" s="11"/>
      <c r="D81" s="32" t="s">
        <v>99</v>
      </c>
      <c r="E81" s="35"/>
      <c r="F81" s="35">
        <f>SUM(F79+F74)</f>
        <v>29205.1</v>
      </c>
    </row>
    <row r="82" ht="12.75" customHeight="1"/>
    <row r="83" spans="2:5" ht="14.25" customHeight="1">
      <c r="B83" s="25"/>
      <c r="E83" s="49"/>
    </row>
    <row r="84" spans="2:6" s="27" customFormat="1" ht="12.75" customHeight="1">
      <c r="B84" s="11"/>
      <c r="C84" s="11"/>
      <c r="D84" s="32" t="s">
        <v>100</v>
      </c>
      <c r="E84" s="35"/>
      <c r="F84" s="35">
        <f>F85+F26+F67+F81</f>
        <v>2421835.58</v>
      </c>
    </row>
    <row r="85" ht="12.75" customHeight="1"/>
    <row r="104" spans="2:4" ht="12.75" customHeight="1">
      <c r="B104" s="22"/>
      <c r="C104" s="22"/>
      <c r="D104" s="22"/>
    </row>
    <row r="105" spans="2:4" ht="12.75" customHeight="1">
      <c r="B105" s="22"/>
      <c r="C105" s="22"/>
      <c r="D105" s="22"/>
    </row>
    <row r="106" spans="2:4" ht="0.75" customHeight="1">
      <c r="B106" s="22"/>
      <c r="C106" s="22"/>
      <c r="D106" s="22"/>
    </row>
    <row r="107" spans="2:4" ht="12.75" customHeight="1" hidden="1">
      <c r="B107" s="22"/>
      <c r="C107" s="22"/>
      <c r="D107" s="22"/>
    </row>
    <row r="108" spans="2:4" ht="12.75" customHeight="1" hidden="1">
      <c r="B108" s="22"/>
      <c r="C108" s="22"/>
      <c r="D108" s="22"/>
    </row>
    <row r="109" spans="2:4" ht="12.75" customHeight="1" hidden="1">
      <c r="B109" s="22"/>
      <c r="C109" s="22"/>
      <c r="D109" s="22"/>
    </row>
    <row r="110" spans="2:4" ht="12.75" customHeight="1" hidden="1">
      <c r="B110" s="22"/>
      <c r="C110" s="22"/>
      <c r="D110" s="22"/>
    </row>
    <row r="111" spans="2:4" ht="12.75" customHeight="1" hidden="1">
      <c r="B111" s="22"/>
      <c r="C111" s="22"/>
      <c r="D111" s="22"/>
    </row>
    <row r="112" spans="2:4" ht="12.75" customHeight="1" hidden="1">
      <c r="B112" s="22"/>
      <c r="C112" s="22"/>
      <c r="D112" s="22"/>
    </row>
    <row r="113" spans="2:4" ht="12.75" customHeight="1" hidden="1">
      <c r="B113" s="22"/>
      <c r="C113" s="22"/>
      <c r="D113" s="22"/>
    </row>
    <row r="114" spans="2:4" ht="12.75" customHeight="1" hidden="1">
      <c r="B114" s="22"/>
      <c r="C114" s="22"/>
      <c r="D114" s="22"/>
    </row>
    <row r="115" spans="2:4" ht="12.75" customHeight="1">
      <c r="B115" s="22"/>
      <c r="C115" s="22"/>
      <c r="D115" s="22"/>
    </row>
    <row r="116" spans="2:4" ht="12.75" customHeight="1">
      <c r="B116" s="22"/>
      <c r="C116" s="22"/>
      <c r="D116" s="22"/>
    </row>
  </sheetData>
  <printOptions/>
  <pageMargins left="0.75" right="0.75" top="1" bottom="1" header="0" footer="0"/>
  <pageSetup fitToHeight="2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3.8515625" style="22" customWidth="1"/>
    <col min="2" max="2" width="17.00390625" style="22" customWidth="1"/>
    <col min="3" max="3" width="16.28125" style="22" customWidth="1"/>
    <col min="4" max="4" width="15.57421875" style="14" customWidth="1"/>
    <col min="5" max="5" width="18.57421875" style="22" customWidth="1"/>
    <col min="6" max="6" width="14.7109375" style="22" customWidth="1"/>
    <col min="7" max="7" width="14.421875" style="22" customWidth="1"/>
    <col min="8" max="8" width="14.140625" style="14" customWidth="1"/>
    <col min="9" max="9" width="14.8515625" style="22" customWidth="1"/>
    <col min="10" max="11" width="17.00390625" style="22" customWidth="1"/>
    <col min="12" max="16384" width="11.421875" style="22" customWidth="1"/>
  </cols>
  <sheetData>
    <row r="1" ht="29.25" customHeight="1">
      <c r="A1" s="126"/>
    </row>
    <row r="3" spans="1:8" s="128" customFormat="1" ht="26.25">
      <c r="A3" s="127" t="s">
        <v>577</v>
      </c>
      <c r="D3" s="129"/>
      <c r="H3" s="129"/>
    </row>
    <row r="4" spans="1:11" s="27" customFormat="1" ht="15.75">
      <c r="A4" s="27" t="s">
        <v>547</v>
      </c>
      <c r="B4" s="27" t="s">
        <v>548</v>
      </c>
      <c r="C4" s="27" t="s">
        <v>549</v>
      </c>
      <c r="D4" s="35" t="s">
        <v>550</v>
      </c>
      <c r="E4" s="27" t="s">
        <v>551</v>
      </c>
      <c r="F4" s="27" t="s">
        <v>552</v>
      </c>
      <c r="G4" s="27" t="s">
        <v>553</v>
      </c>
      <c r="H4" s="35" t="s">
        <v>554</v>
      </c>
      <c r="I4" s="27" t="s">
        <v>555</v>
      </c>
      <c r="J4" s="27" t="s">
        <v>556</v>
      </c>
      <c r="K4" s="22"/>
    </row>
    <row r="5" spans="1:11" ht="15.75">
      <c r="A5" s="22" t="s">
        <v>557</v>
      </c>
      <c r="B5" s="35">
        <v>268896.15</v>
      </c>
      <c r="C5" s="35">
        <v>104152.5</v>
      </c>
      <c r="D5" s="35"/>
      <c r="E5" s="130">
        <v>1209819.18</v>
      </c>
      <c r="F5" s="35"/>
      <c r="G5" s="35"/>
      <c r="H5" s="35"/>
      <c r="I5" s="35"/>
      <c r="J5" s="35">
        <f aca="true" t="shared" si="0" ref="J5:J14">SUM(B5:I5)</f>
        <v>1582867.83</v>
      </c>
      <c r="K5" s="14"/>
    </row>
    <row r="6" spans="1:11" ht="15.75">
      <c r="A6" s="22" t="s">
        <v>558</v>
      </c>
      <c r="B6" s="35">
        <v>579591.04</v>
      </c>
      <c r="C6" s="35">
        <v>1813039.44</v>
      </c>
      <c r="D6" s="35"/>
      <c r="E6" s="130">
        <v>29205.1</v>
      </c>
      <c r="F6" s="35"/>
      <c r="G6" s="35"/>
      <c r="H6" s="35"/>
      <c r="I6" s="35"/>
      <c r="J6" s="35">
        <f t="shared" si="0"/>
        <v>2421835.58</v>
      </c>
      <c r="K6" s="14"/>
    </row>
    <row r="7" spans="1:11" ht="15.75">
      <c r="A7" s="22" t="s">
        <v>559</v>
      </c>
      <c r="B7" s="35">
        <v>253817.82</v>
      </c>
      <c r="C7" s="130">
        <v>5978600.15</v>
      </c>
      <c r="D7" s="35"/>
      <c r="E7" s="35">
        <v>5000</v>
      </c>
      <c r="F7" s="35"/>
      <c r="G7" s="27"/>
      <c r="H7" s="35"/>
      <c r="I7" s="35"/>
      <c r="J7" s="35">
        <f t="shared" si="0"/>
        <v>6237417.970000001</v>
      </c>
      <c r="K7" s="14"/>
    </row>
    <row r="8" spans="1:11" ht="15.75">
      <c r="A8" s="22" t="s">
        <v>560</v>
      </c>
      <c r="B8" s="35">
        <v>2474041.45</v>
      </c>
      <c r="C8" s="130">
        <v>187852.56</v>
      </c>
      <c r="D8" s="35"/>
      <c r="E8" s="35"/>
      <c r="F8" s="35"/>
      <c r="G8" s="27"/>
      <c r="H8" s="35"/>
      <c r="I8" s="35"/>
      <c r="J8" s="35">
        <f t="shared" si="0"/>
        <v>2661894.0100000002</v>
      </c>
      <c r="K8" s="14"/>
    </row>
    <row r="9" spans="1:11" ht="15.75">
      <c r="A9" s="22" t="s">
        <v>561</v>
      </c>
      <c r="B9" s="35">
        <v>649620.6</v>
      </c>
      <c r="C9" s="130">
        <v>867236.75</v>
      </c>
      <c r="D9" s="35"/>
      <c r="E9" s="130">
        <v>365367.37</v>
      </c>
      <c r="F9" s="27"/>
      <c r="G9" s="35"/>
      <c r="H9" s="35"/>
      <c r="I9" s="35"/>
      <c r="J9" s="35">
        <f t="shared" si="0"/>
        <v>1882224.7200000002</v>
      </c>
      <c r="K9" s="14"/>
    </row>
    <row r="10" spans="1:11" ht="15.75">
      <c r="A10" s="22" t="s">
        <v>562</v>
      </c>
      <c r="B10" s="35">
        <v>1030959.61</v>
      </c>
      <c r="C10" s="130">
        <v>165187.79</v>
      </c>
      <c r="D10" s="35"/>
      <c r="E10" s="35"/>
      <c r="F10" s="35"/>
      <c r="G10" s="27"/>
      <c r="H10" s="35"/>
      <c r="I10" s="35"/>
      <c r="J10" s="35">
        <f t="shared" si="0"/>
        <v>1196147.4</v>
      </c>
      <c r="K10" s="14"/>
    </row>
    <row r="11" spans="1:11" ht="15.75">
      <c r="A11" s="22" t="s">
        <v>563</v>
      </c>
      <c r="B11" s="35">
        <v>51983.51</v>
      </c>
      <c r="C11" s="35">
        <v>39836</v>
      </c>
      <c r="D11" s="35"/>
      <c r="E11" s="130">
        <v>1256</v>
      </c>
      <c r="F11" s="35"/>
      <c r="G11" s="27"/>
      <c r="H11" s="35"/>
      <c r="I11" s="35"/>
      <c r="J11" s="35">
        <f t="shared" si="0"/>
        <v>93075.51000000001</v>
      </c>
      <c r="K11" s="14"/>
    </row>
    <row r="12" spans="1:11" ht="15.75">
      <c r="A12" s="22" t="s">
        <v>564</v>
      </c>
      <c r="B12" s="35">
        <v>822366.94</v>
      </c>
      <c r="C12" s="130">
        <v>362000</v>
      </c>
      <c r="D12" s="131">
        <v>364277.43</v>
      </c>
      <c r="E12" s="35"/>
      <c r="F12" s="35"/>
      <c r="G12" s="27"/>
      <c r="H12" s="35"/>
      <c r="I12" s="35">
        <v>1261225.95</v>
      </c>
      <c r="J12" s="35">
        <f t="shared" si="0"/>
        <v>2809870.32</v>
      </c>
      <c r="K12" s="14"/>
    </row>
    <row r="13" spans="1:11" ht="15.75">
      <c r="A13" s="22" t="s">
        <v>565</v>
      </c>
      <c r="B13" s="130">
        <v>1212146.77</v>
      </c>
      <c r="C13" s="130">
        <v>690363.63</v>
      </c>
      <c r="D13" s="35"/>
      <c r="E13" s="130">
        <v>1000</v>
      </c>
      <c r="F13" s="35"/>
      <c r="G13" s="27"/>
      <c r="H13" s="35"/>
      <c r="I13" s="35"/>
      <c r="J13" s="35">
        <f t="shared" si="0"/>
        <v>1903510.4</v>
      </c>
      <c r="K13" s="14"/>
    </row>
    <row r="14" spans="1:11" ht="15.75">
      <c r="A14" s="22" t="s">
        <v>566</v>
      </c>
      <c r="B14" s="35"/>
      <c r="C14" s="35">
        <v>292535</v>
      </c>
      <c r="D14" s="35"/>
      <c r="E14" s="35">
        <v>1062562.4</v>
      </c>
      <c r="F14" s="35">
        <v>121000</v>
      </c>
      <c r="G14" s="35"/>
      <c r="H14" s="35"/>
      <c r="I14" s="35"/>
      <c r="J14" s="35">
        <f t="shared" si="0"/>
        <v>1476097.4</v>
      </c>
      <c r="K14" s="14"/>
    </row>
    <row r="15" spans="1:11" ht="15.75">
      <c r="A15" s="22" t="s">
        <v>567</v>
      </c>
      <c r="B15" s="35"/>
      <c r="C15" s="130">
        <v>343728.33</v>
      </c>
      <c r="D15" s="35"/>
      <c r="E15" s="35">
        <v>704034.7</v>
      </c>
      <c r="F15" s="27"/>
      <c r="G15" s="35"/>
      <c r="H15" s="35"/>
      <c r="I15" s="130"/>
      <c r="J15" s="35">
        <f>SUM(C15:I15)</f>
        <v>1047763.03</v>
      </c>
      <c r="K15" s="14"/>
    </row>
    <row r="16" spans="1:11" ht="15.75">
      <c r="A16" s="22" t="s">
        <v>568</v>
      </c>
      <c r="B16" s="35"/>
      <c r="C16" s="35">
        <v>62900</v>
      </c>
      <c r="D16" s="35"/>
      <c r="E16" s="35">
        <v>1047963.51</v>
      </c>
      <c r="F16" s="35"/>
      <c r="G16" s="35"/>
      <c r="H16" s="35"/>
      <c r="I16" s="130"/>
      <c r="J16" s="35">
        <f>SUM(C16:I16)</f>
        <v>1110863.51</v>
      </c>
      <c r="K16" s="14"/>
    </row>
    <row r="17" spans="1:11" ht="15.75">
      <c r="A17" s="22" t="s">
        <v>569</v>
      </c>
      <c r="B17" s="35">
        <v>508957.16</v>
      </c>
      <c r="C17" s="35">
        <v>10000</v>
      </c>
      <c r="D17" s="35"/>
      <c r="E17" s="35"/>
      <c r="F17" s="35"/>
      <c r="G17" s="35"/>
      <c r="H17" s="35"/>
      <c r="I17" s="35"/>
      <c r="J17" s="35">
        <f aca="true" t="shared" si="1" ref="J17:J23">SUM(B17:I17)</f>
        <v>518957.16</v>
      </c>
      <c r="K17" s="14"/>
    </row>
    <row r="18" spans="1:11" ht="15.75">
      <c r="A18" s="22" t="s">
        <v>570</v>
      </c>
      <c r="B18" s="35">
        <v>116041.63</v>
      </c>
      <c r="C18" s="35">
        <v>51483</v>
      </c>
      <c r="D18" s="35"/>
      <c r="E18" s="35"/>
      <c r="F18" s="35"/>
      <c r="G18" s="35"/>
      <c r="H18" s="35"/>
      <c r="I18" s="35"/>
      <c r="J18" s="35">
        <f t="shared" si="1"/>
        <v>167524.63</v>
      </c>
      <c r="K18" s="14"/>
    </row>
    <row r="19" spans="1:11" ht="15.75">
      <c r="A19" s="22" t="s">
        <v>571</v>
      </c>
      <c r="B19" s="35">
        <v>93131.23</v>
      </c>
      <c r="C19" s="35">
        <v>102561.79</v>
      </c>
      <c r="D19" s="35"/>
      <c r="E19" s="130">
        <v>481</v>
      </c>
      <c r="F19" s="35"/>
      <c r="G19" s="35">
        <v>18373.21</v>
      </c>
      <c r="H19" s="35"/>
      <c r="I19" s="35"/>
      <c r="J19" s="35">
        <f t="shared" si="1"/>
        <v>214547.22999999998</v>
      </c>
      <c r="K19" s="14"/>
    </row>
    <row r="20" spans="1:11" ht="15.75">
      <c r="A20" s="22" t="s">
        <v>572</v>
      </c>
      <c r="B20" s="35">
        <v>134027</v>
      </c>
      <c r="C20" s="130">
        <v>284983</v>
      </c>
      <c r="D20" s="35"/>
      <c r="E20" s="35">
        <v>29695</v>
      </c>
      <c r="F20" s="35"/>
      <c r="G20" s="35"/>
      <c r="H20" s="35"/>
      <c r="I20" s="35"/>
      <c r="J20" s="35">
        <f t="shared" si="1"/>
        <v>448705</v>
      </c>
      <c r="K20" s="14"/>
    </row>
    <row r="21" spans="1:11" ht="15.75">
      <c r="A21" s="22" t="s">
        <v>573</v>
      </c>
      <c r="B21" s="35">
        <v>155685.33</v>
      </c>
      <c r="C21" s="35">
        <v>103540</v>
      </c>
      <c r="D21" s="35"/>
      <c r="E21" s="130"/>
      <c r="F21" s="35"/>
      <c r="G21" s="35"/>
      <c r="H21" s="35"/>
      <c r="I21" s="130"/>
      <c r="J21" s="35">
        <f t="shared" si="1"/>
        <v>259225.33</v>
      </c>
      <c r="K21" s="14"/>
    </row>
    <row r="22" spans="1:11" ht="15.75">
      <c r="A22" s="22" t="s">
        <v>574</v>
      </c>
      <c r="B22" s="35">
        <v>151621.54</v>
      </c>
      <c r="C22" s="130">
        <v>103017.67</v>
      </c>
      <c r="D22" s="35"/>
      <c r="E22" s="130">
        <v>43645</v>
      </c>
      <c r="F22" s="35"/>
      <c r="G22" s="35"/>
      <c r="H22" s="35"/>
      <c r="I22" s="35">
        <v>0</v>
      </c>
      <c r="J22" s="35">
        <f t="shared" si="1"/>
        <v>298284.21</v>
      </c>
      <c r="K22" s="14"/>
    </row>
    <row r="23" spans="1:11" ht="15.75">
      <c r="A23" s="22" t="s">
        <v>575</v>
      </c>
      <c r="B23" s="35">
        <v>122778.56</v>
      </c>
      <c r="C23" s="130">
        <v>687395.2</v>
      </c>
      <c r="D23" s="35"/>
      <c r="E23" s="130"/>
      <c r="F23" s="35"/>
      <c r="G23" s="35"/>
      <c r="H23" s="35"/>
      <c r="I23" s="35"/>
      <c r="J23" s="35">
        <f t="shared" si="1"/>
        <v>810173.76</v>
      </c>
      <c r="K23" s="14"/>
    </row>
    <row r="24" spans="1:11" s="27" customFormat="1" ht="15.75">
      <c r="A24" s="27" t="s">
        <v>576</v>
      </c>
      <c r="B24" s="35">
        <f aca="true" t="shared" si="2" ref="B24:G24">SUM(B5:B23)</f>
        <v>8625666.34</v>
      </c>
      <c r="C24" s="130">
        <f t="shared" si="2"/>
        <v>12250412.809999997</v>
      </c>
      <c r="D24" s="35">
        <f t="shared" si="2"/>
        <v>364277.43</v>
      </c>
      <c r="E24" s="130">
        <f t="shared" si="2"/>
        <v>4500029.26</v>
      </c>
      <c r="F24" s="35">
        <f t="shared" si="2"/>
        <v>121000</v>
      </c>
      <c r="G24" s="35">
        <f t="shared" si="2"/>
        <v>18373.21</v>
      </c>
      <c r="H24" s="35"/>
      <c r="I24" s="35">
        <f>SUM(I5:I23)</f>
        <v>1261225.95</v>
      </c>
      <c r="J24" s="35">
        <f>SUM(J5:J23)</f>
        <v>27140985</v>
      </c>
      <c r="K24" s="35"/>
    </row>
    <row r="25" spans="2:11" ht="15.75">
      <c r="B25" s="35"/>
      <c r="C25" s="130"/>
      <c r="D25" s="35"/>
      <c r="E25" s="130"/>
      <c r="F25" s="35"/>
      <c r="G25" s="35"/>
      <c r="H25" s="35"/>
      <c r="I25" s="35"/>
      <c r="J25" s="35"/>
      <c r="K25" s="14"/>
    </row>
    <row r="26" spans="2:11" ht="15.75">
      <c r="B26" s="35"/>
      <c r="C26" s="130"/>
      <c r="D26" s="35"/>
      <c r="E26" s="130"/>
      <c r="F26" s="35"/>
      <c r="G26" s="35"/>
      <c r="H26" s="35"/>
      <c r="I26" s="35"/>
      <c r="J26" s="35"/>
      <c r="K26" s="14"/>
    </row>
    <row r="27" spans="2:11" ht="15.75">
      <c r="B27" s="35"/>
      <c r="C27" s="130"/>
      <c r="D27" s="35"/>
      <c r="E27" s="130"/>
      <c r="F27" s="35"/>
      <c r="G27" s="35"/>
      <c r="H27" s="35"/>
      <c r="I27" s="35"/>
      <c r="J27" s="35"/>
      <c r="K27" s="14"/>
    </row>
    <row r="28" spans="2:11" ht="15.75">
      <c r="B28" s="35"/>
      <c r="C28" s="130"/>
      <c r="D28" s="35"/>
      <c r="E28" s="130"/>
      <c r="F28" s="35"/>
      <c r="G28" s="35"/>
      <c r="H28" s="35"/>
      <c r="I28" s="35"/>
      <c r="J28" s="102"/>
      <c r="K28" s="21"/>
    </row>
    <row r="29" spans="2:11" ht="15.75">
      <c r="B29" s="35"/>
      <c r="C29" s="130"/>
      <c r="D29" s="35"/>
      <c r="E29" s="130"/>
      <c r="F29" s="35"/>
      <c r="G29" s="35"/>
      <c r="H29" s="35"/>
      <c r="I29" s="35"/>
      <c r="J29" s="35"/>
      <c r="K29" s="14"/>
    </row>
    <row r="30" spans="2:11" ht="15.75">
      <c r="B30" s="35"/>
      <c r="C30" s="130"/>
      <c r="D30" s="35"/>
      <c r="E30" s="130"/>
      <c r="F30" s="35"/>
      <c r="G30" s="35"/>
      <c r="H30" s="35"/>
      <c r="I30" s="35"/>
      <c r="J30" s="35"/>
      <c r="K30" s="14"/>
    </row>
    <row r="31" spans="2:12" s="27" customFormat="1" ht="15.75">
      <c r="B31" s="35"/>
      <c r="C31" s="35" t="s">
        <v>31</v>
      </c>
      <c r="D31" s="35"/>
      <c r="E31" s="35"/>
      <c r="F31" s="35"/>
      <c r="G31" s="35"/>
      <c r="H31" s="35"/>
      <c r="I31" s="35"/>
      <c r="J31" s="35"/>
      <c r="K31" s="42"/>
      <c r="L31" s="132"/>
    </row>
    <row r="33" spans="2:11" ht="15.75">
      <c r="B33" s="14"/>
      <c r="C33" s="27"/>
      <c r="K33" s="14"/>
    </row>
    <row r="36" ht="15">
      <c r="A36" s="133"/>
    </row>
  </sheetData>
  <printOptions gridLines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 topLeftCell="A70">
      <selection activeCell="A76" sqref="A76:IV76"/>
    </sheetView>
  </sheetViews>
  <sheetFormatPr defaultColWidth="11.421875" defaultRowHeight="12.75"/>
  <cols>
    <col min="1" max="1" width="5.140625" style="0" customWidth="1"/>
    <col min="4" max="4" width="34.421875" style="0" customWidth="1"/>
    <col min="5" max="5" width="16.140625" style="0" customWidth="1"/>
    <col min="6" max="6" width="16.00390625" style="0" customWidth="1"/>
  </cols>
  <sheetData>
    <row r="1" spans="1:6" ht="15">
      <c r="A1" s="4"/>
      <c r="B1" s="1"/>
      <c r="C1" s="1"/>
      <c r="D1" s="5"/>
      <c r="E1" s="4"/>
      <c r="F1" s="4"/>
    </row>
    <row r="2" spans="1:6" ht="15.75">
      <c r="A2" s="8"/>
      <c r="B2" s="9"/>
      <c r="C2" s="9"/>
      <c r="D2" s="9" t="s">
        <v>101</v>
      </c>
      <c r="E2" s="8"/>
      <c r="F2" s="8"/>
    </row>
    <row r="3" spans="1:6" ht="15">
      <c r="A3" s="4"/>
      <c r="B3" s="1"/>
      <c r="C3" s="1"/>
      <c r="D3" s="5"/>
      <c r="E3" s="4"/>
      <c r="F3" s="4"/>
    </row>
    <row r="4" spans="1:6" ht="15.75">
      <c r="A4" s="8"/>
      <c r="B4" s="2" t="s">
        <v>102</v>
      </c>
      <c r="C4" s="9"/>
      <c r="D4" s="2"/>
      <c r="E4" s="11"/>
      <c r="F4" s="9">
        <v>2014</v>
      </c>
    </row>
    <row r="5" spans="1:6" ht="15.75">
      <c r="A5" s="8"/>
      <c r="B5" s="9" t="s">
        <v>2</v>
      </c>
      <c r="C5" s="9" t="s">
        <v>3</v>
      </c>
      <c r="D5" s="9" t="s">
        <v>4</v>
      </c>
      <c r="E5" s="50"/>
      <c r="F5" s="8"/>
    </row>
    <row r="6" spans="1:6" ht="15">
      <c r="A6" s="4"/>
      <c r="B6" s="1">
        <v>169</v>
      </c>
      <c r="C6" s="1">
        <v>12000</v>
      </c>
      <c r="D6" s="5" t="s">
        <v>103</v>
      </c>
      <c r="E6" s="3"/>
      <c r="F6" s="3">
        <v>14677.32</v>
      </c>
    </row>
    <row r="7" spans="1:6" ht="15">
      <c r="A7" s="4"/>
      <c r="B7" s="1">
        <v>169</v>
      </c>
      <c r="C7" s="1">
        <v>12003</v>
      </c>
      <c r="D7" s="5" t="s">
        <v>104</v>
      </c>
      <c r="E7" s="3"/>
      <c r="F7" s="3">
        <v>9884.84</v>
      </c>
    </row>
    <row r="8" spans="1:6" ht="15">
      <c r="A8" s="4"/>
      <c r="B8" s="1">
        <v>169</v>
      </c>
      <c r="C8" s="1">
        <v>12004</v>
      </c>
      <c r="D8" s="5" t="s">
        <v>105</v>
      </c>
      <c r="E8" s="3"/>
      <c r="F8" s="3">
        <v>8378.58</v>
      </c>
    </row>
    <row r="9" spans="1:6" ht="15">
      <c r="A9" s="4"/>
      <c r="B9" s="1">
        <v>169</v>
      </c>
      <c r="C9" s="1">
        <v>12006</v>
      </c>
      <c r="D9" s="5" t="s">
        <v>14</v>
      </c>
      <c r="E9" s="3"/>
      <c r="F9" s="3">
        <v>2989.42</v>
      </c>
    </row>
    <row r="10" spans="1:6" ht="15">
      <c r="A10" s="4"/>
      <c r="B10" s="1">
        <v>169</v>
      </c>
      <c r="C10" s="1">
        <v>12100</v>
      </c>
      <c r="D10" s="5" t="s">
        <v>49</v>
      </c>
      <c r="E10" s="3"/>
      <c r="F10" s="3">
        <v>19257.28</v>
      </c>
    </row>
    <row r="11" spans="1:6" ht="15">
      <c r="A11" s="4"/>
      <c r="B11" s="1">
        <v>169</v>
      </c>
      <c r="C11" s="1">
        <v>12101</v>
      </c>
      <c r="D11" s="5" t="s">
        <v>16</v>
      </c>
      <c r="E11" s="3"/>
      <c r="F11" s="3">
        <v>32441.5</v>
      </c>
    </row>
    <row r="12" spans="1:6" ht="15">
      <c r="A12" s="4"/>
      <c r="B12" s="1">
        <v>169</v>
      </c>
      <c r="C12" s="1">
        <v>12103</v>
      </c>
      <c r="D12" s="5" t="s">
        <v>106</v>
      </c>
      <c r="E12" s="3"/>
      <c r="F12" s="3">
        <v>6</v>
      </c>
    </row>
    <row r="13" spans="1:6" ht="15">
      <c r="A13" s="4"/>
      <c r="B13" s="1">
        <v>169</v>
      </c>
      <c r="C13" s="1">
        <v>14300</v>
      </c>
      <c r="D13" s="5" t="s">
        <v>107</v>
      </c>
      <c r="E13" s="3"/>
      <c r="F13" s="3">
        <v>6</v>
      </c>
    </row>
    <row r="14" spans="1:6" ht="15">
      <c r="A14" s="4"/>
      <c r="B14" s="1">
        <v>169</v>
      </c>
      <c r="C14" s="1">
        <v>15000</v>
      </c>
      <c r="D14" s="5" t="s">
        <v>17</v>
      </c>
      <c r="E14" s="3"/>
      <c r="F14" s="3">
        <v>18339.19</v>
      </c>
    </row>
    <row r="15" spans="1:6" ht="15">
      <c r="A15" s="4"/>
      <c r="B15" s="1">
        <v>169</v>
      </c>
      <c r="C15" s="1">
        <v>16000</v>
      </c>
      <c r="D15" s="5" t="s">
        <v>108</v>
      </c>
      <c r="E15" s="3"/>
      <c r="F15" s="3">
        <v>24982.32</v>
      </c>
    </row>
    <row r="16" spans="1:6" ht="15">
      <c r="A16" s="4"/>
      <c r="B16" s="1">
        <v>169</v>
      </c>
      <c r="C16" s="1">
        <v>16400</v>
      </c>
      <c r="D16" s="5" t="s">
        <v>10</v>
      </c>
      <c r="E16" s="3"/>
      <c r="F16" s="3">
        <v>780</v>
      </c>
    </row>
    <row r="17" spans="1:6" ht="15">
      <c r="A17" s="4"/>
      <c r="B17" s="1"/>
      <c r="C17" s="1"/>
      <c r="D17" s="5" t="s">
        <v>109</v>
      </c>
      <c r="E17" s="3"/>
      <c r="F17" s="3">
        <f>SUM(F6:F16)</f>
        <v>131742.45</v>
      </c>
    </row>
    <row r="18" spans="1:6" ht="15">
      <c r="A18" s="4"/>
      <c r="B18" s="1"/>
      <c r="C18" s="1"/>
      <c r="D18" s="5"/>
      <c r="E18" s="3"/>
      <c r="F18" s="3"/>
    </row>
    <row r="19" spans="1:6" ht="15.75">
      <c r="A19" s="8"/>
      <c r="B19" s="2" t="s">
        <v>110</v>
      </c>
      <c r="C19" s="9"/>
      <c r="D19" s="2"/>
      <c r="E19" s="12"/>
      <c r="F19" s="12"/>
    </row>
    <row r="20" spans="1:6" ht="15">
      <c r="A20" s="4"/>
      <c r="B20" s="1">
        <v>430</v>
      </c>
      <c r="C20" s="1">
        <v>12001</v>
      </c>
      <c r="D20" s="5" t="s">
        <v>111</v>
      </c>
      <c r="E20" s="3"/>
      <c r="F20" s="3">
        <v>12906.52</v>
      </c>
    </row>
    <row r="21" spans="1:6" ht="15">
      <c r="A21" s="4"/>
      <c r="B21" s="1">
        <v>430</v>
      </c>
      <c r="C21" s="1">
        <v>12003</v>
      </c>
      <c r="D21" s="5" t="s">
        <v>104</v>
      </c>
      <c r="E21" s="3"/>
      <c r="F21" s="3">
        <v>9884.84</v>
      </c>
    </row>
    <row r="22" spans="1:6" ht="15">
      <c r="A22" s="4"/>
      <c r="B22" s="1">
        <v>430</v>
      </c>
      <c r="C22" s="1">
        <v>12004</v>
      </c>
      <c r="D22" s="5" t="s">
        <v>112</v>
      </c>
      <c r="E22" s="3"/>
      <c r="F22" s="3">
        <v>8378.58</v>
      </c>
    </row>
    <row r="23" spans="1:6" ht="15">
      <c r="A23" s="4"/>
      <c r="B23" s="1">
        <v>430</v>
      </c>
      <c r="C23" s="1">
        <v>12006</v>
      </c>
      <c r="D23" s="5" t="s">
        <v>14</v>
      </c>
      <c r="E23" s="3"/>
      <c r="F23" s="3">
        <v>4569.32</v>
      </c>
    </row>
    <row r="24" spans="1:6" ht="15">
      <c r="A24" s="4"/>
      <c r="B24" s="1">
        <v>430</v>
      </c>
      <c r="C24" s="1">
        <v>12100</v>
      </c>
      <c r="D24" s="5" t="s">
        <v>49</v>
      </c>
      <c r="E24" s="3"/>
      <c r="F24" s="3">
        <v>15638.28</v>
      </c>
    </row>
    <row r="25" spans="1:6" ht="15">
      <c r="A25" s="4"/>
      <c r="B25" s="1">
        <v>430</v>
      </c>
      <c r="C25" s="1">
        <v>12101</v>
      </c>
      <c r="D25" s="5" t="s">
        <v>16</v>
      </c>
      <c r="E25" s="3"/>
      <c r="F25" s="3">
        <v>30677.64</v>
      </c>
    </row>
    <row r="26" spans="1:6" ht="15">
      <c r="A26" s="4"/>
      <c r="B26" s="1">
        <v>430</v>
      </c>
      <c r="C26" s="1">
        <v>14300</v>
      </c>
      <c r="D26" s="5" t="s">
        <v>107</v>
      </c>
      <c r="E26" s="3"/>
      <c r="F26" s="3">
        <v>6</v>
      </c>
    </row>
    <row r="27" spans="1:6" ht="15">
      <c r="A27" s="4"/>
      <c r="B27" s="1">
        <v>430</v>
      </c>
      <c r="C27" s="1">
        <v>15000</v>
      </c>
      <c r="D27" s="5" t="s">
        <v>17</v>
      </c>
      <c r="E27" s="3"/>
      <c r="F27" s="3">
        <v>14530.25</v>
      </c>
    </row>
    <row r="28" spans="1:6" ht="15">
      <c r="A28" s="4"/>
      <c r="B28" s="1">
        <v>430</v>
      </c>
      <c r="C28" s="1">
        <v>16000</v>
      </c>
      <c r="D28" s="5" t="s">
        <v>108</v>
      </c>
      <c r="E28" s="3"/>
      <c r="F28" s="3">
        <v>24403.94</v>
      </c>
    </row>
    <row r="29" spans="1:6" ht="15">
      <c r="A29" s="4"/>
      <c r="B29" s="1">
        <v>430</v>
      </c>
      <c r="C29" s="1">
        <v>16400</v>
      </c>
      <c r="D29" s="5" t="s">
        <v>10</v>
      </c>
      <c r="E29" s="3"/>
      <c r="F29" s="3">
        <v>1080</v>
      </c>
    </row>
    <row r="30" spans="1:6" ht="15">
      <c r="A30" s="4"/>
      <c r="B30" s="1"/>
      <c r="C30" s="1"/>
      <c r="D30" s="5" t="s">
        <v>113</v>
      </c>
      <c r="E30" s="3"/>
      <c r="F30" s="3">
        <f>SUM(F20:F29)</f>
        <v>122075.37</v>
      </c>
    </row>
    <row r="31" spans="1:6" ht="15.75">
      <c r="A31" s="4"/>
      <c r="B31" s="1"/>
      <c r="C31" s="1"/>
      <c r="D31" s="2" t="s">
        <v>21</v>
      </c>
      <c r="E31" s="51"/>
      <c r="F31" s="51">
        <f>SUM(F17+F30)</f>
        <v>253817.82</v>
      </c>
    </row>
    <row r="32" spans="1:6" ht="15">
      <c r="A32" s="4"/>
      <c r="B32" s="1"/>
      <c r="C32" s="1"/>
      <c r="D32" s="5"/>
      <c r="E32" s="3"/>
      <c r="F32" s="3"/>
    </row>
    <row r="33" spans="1:6" ht="15.75">
      <c r="A33" s="8"/>
      <c r="B33" s="2" t="s">
        <v>114</v>
      </c>
      <c r="C33" s="9"/>
      <c r="D33" s="2"/>
      <c r="E33" s="12"/>
      <c r="F33" s="12"/>
    </row>
    <row r="34" spans="1:6" ht="15.75">
      <c r="A34" s="8"/>
      <c r="B34" s="2" t="s">
        <v>102</v>
      </c>
      <c r="C34" s="9"/>
      <c r="D34" s="2"/>
      <c r="E34" s="12"/>
      <c r="F34" s="12"/>
    </row>
    <row r="35" spans="1:6" ht="15.75">
      <c r="A35" s="8"/>
      <c r="B35" s="2"/>
      <c r="C35" s="9"/>
      <c r="D35" s="2"/>
      <c r="E35" s="12"/>
      <c r="F35" s="12"/>
    </row>
    <row r="36" spans="1:6" ht="15">
      <c r="A36" s="4"/>
      <c r="B36" s="1">
        <v>161</v>
      </c>
      <c r="C36" s="1">
        <v>22101</v>
      </c>
      <c r="D36" s="5" t="s">
        <v>115</v>
      </c>
      <c r="E36" s="3"/>
      <c r="F36" s="3">
        <v>2625000</v>
      </c>
    </row>
    <row r="37" spans="1:6" ht="15">
      <c r="A37" s="4"/>
      <c r="B37" s="1">
        <v>161</v>
      </c>
      <c r="C37" s="1">
        <v>221010</v>
      </c>
      <c r="D37" s="5" t="s">
        <v>116</v>
      </c>
      <c r="E37" s="3"/>
      <c r="F37" s="3">
        <v>15000</v>
      </c>
    </row>
    <row r="38" spans="1:6" ht="15">
      <c r="A38" s="4"/>
      <c r="B38" s="1"/>
      <c r="C38" s="1"/>
      <c r="D38" s="5" t="s">
        <v>117</v>
      </c>
      <c r="E38" s="3"/>
      <c r="F38" s="3">
        <f>SUM(F36:F37)</f>
        <v>2640000</v>
      </c>
    </row>
    <row r="39" spans="1:6" ht="15">
      <c r="A39" s="4"/>
      <c r="B39" s="1"/>
      <c r="C39" s="1"/>
      <c r="D39" s="5"/>
      <c r="E39" s="3"/>
      <c r="F39" s="3"/>
    </row>
    <row r="40" spans="1:6" ht="15">
      <c r="A40" s="4"/>
      <c r="B40" s="1"/>
      <c r="C40" s="1"/>
      <c r="D40" s="5"/>
      <c r="E40" s="3"/>
      <c r="F40" s="3"/>
    </row>
    <row r="41" spans="1:6" ht="15">
      <c r="A41" s="4"/>
      <c r="B41" s="1">
        <v>162</v>
      </c>
      <c r="C41" s="1">
        <v>22791</v>
      </c>
      <c r="D41" s="5" t="s">
        <v>118</v>
      </c>
      <c r="E41" s="3"/>
      <c r="F41" s="3">
        <v>106000</v>
      </c>
    </row>
    <row r="42" spans="1:6" ht="15">
      <c r="A42" s="4"/>
      <c r="B42" s="1">
        <v>162</v>
      </c>
      <c r="C42" s="1">
        <v>22792</v>
      </c>
      <c r="D42" s="5" t="s">
        <v>119</v>
      </c>
      <c r="E42" s="14"/>
      <c r="F42" s="3">
        <v>1180184.15</v>
      </c>
    </row>
    <row r="43" spans="1:6" ht="15">
      <c r="A43" s="52"/>
      <c r="B43" s="53">
        <v>162</v>
      </c>
      <c r="C43" s="53">
        <v>22799</v>
      </c>
      <c r="D43" s="54" t="s">
        <v>120</v>
      </c>
      <c r="E43" s="14"/>
      <c r="F43" s="3">
        <v>20000</v>
      </c>
    </row>
    <row r="44" spans="1:6" ht="15">
      <c r="A44" s="4"/>
      <c r="B44" s="1"/>
      <c r="C44" s="1"/>
      <c r="D44" s="5" t="s">
        <v>121</v>
      </c>
      <c r="E44" s="3"/>
      <c r="F44" s="3">
        <f>SUM(F41:F43)</f>
        <v>1306184.15</v>
      </c>
    </row>
    <row r="45" spans="1:6" ht="15">
      <c r="A45" s="4"/>
      <c r="B45" s="1"/>
      <c r="C45" s="1"/>
      <c r="D45" s="5"/>
      <c r="E45" s="3"/>
      <c r="F45" s="3"/>
    </row>
    <row r="46" spans="1:6" ht="15">
      <c r="A46" s="4"/>
      <c r="B46" s="1"/>
      <c r="C46" s="1"/>
      <c r="D46" s="5"/>
      <c r="E46" s="3"/>
      <c r="F46" s="3"/>
    </row>
    <row r="47" spans="1:6" ht="15">
      <c r="A47" s="4"/>
      <c r="B47" s="1">
        <v>163</v>
      </c>
      <c r="C47" s="1">
        <v>22699</v>
      </c>
      <c r="D47" s="5" t="s">
        <v>122</v>
      </c>
      <c r="E47" s="14"/>
      <c r="F47" s="3">
        <v>10640</v>
      </c>
    </row>
    <row r="48" spans="1:6" ht="15">
      <c r="A48" s="4"/>
      <c r="B48" s="1">
        <v>163</v>
      </c>
      <c r="C48" s="1">
        <v>22700</v>
      </c>
      <c r="D48" s="5" t="s">
        <v>123</v>
      </c>
      <c r="E48" s="14"/>
      <c r="F48" s="3">
        <v>1175000</v>
      </c>
    </row>
    <row r="49" spans="1:6" ht="15">
      <c r="A49" s="4"/>
      <c r="B49" s="1"/>
      <c r="C49" s="1"/>
      <c r="D49" s="5" t="s">
        <v>124</v>
      </c>
      <c r="E49" s="3"/>
      <c r="F49" s="3">
        <f>SUM(F47:F48)</f>
        <v>1185640</v>
      </c>
    </row>
    <row r="50" spans="1:6" ht="15">
      <c r="A50" s="4"/>
      <c r="B50" s="1"/>
      <c r="C50" s="1"/>
      <c r="D50" s="5"/>
      <c r="E50" s="3"/>
      <c r="F50" s="3"/>
    </row>
    <row r="51" spans="1:6" ht="15">
      <c r="A51" s="4"/>
      <c r="B51" s="1"/>
      <c r="C51" s="1"/>
      <c r="D51" s="5"/>
      <c r="E51" s="3"/>
      <c r="F51" s="3"/>
    </row>
    <row r="52" spans="1:6" ht="15">
      <c r="A52" s="4"/>
      <c r="B52" s="1">
        <v>164</v>
      </c>
      <c r="C52" s="1">
        <v>21000</v>
      </c>
      <c r="D52" s="5" t="s">
        <v>125</v>
      </c>
      <c r="E52" s="14"/>
      <c r="F52" s="3">
        <v>4275</v>
      </c>
    </row>
    <row r="53" spans="1:6" ht="15">
      <c r="A53" s="55"/>
      <c r="B53" s="56">
        <v>164</v>
      </c>
      <c r="C53" s="56">
        <v>22100</v>
      </c>
      <c r="D53" s="15" t="s">
        <v>126</v>
      </c>
      <c r="E53" s="3"/>
      <c r="F53" s="57">
        <v>90</v>
      </c>
    </row>
    <row r="54" spans="1:6" ht="15">
      <c r="A54" s="4"/>
      <c r="B54" s="1">
        <v>164</v>
      </c>
      <c r="C54" s="1">
        <v>22101</v>
      </c>
      <c r="D54" s="5" t="s">
        <v>127</v>
      </c>
      <c r="E54" s="14"/>
      <c r="F54" s="3">
        <v>315</v>
      </c>
    </row>
    <row r="55" spans="1:6" ht="15">
      <c r="A55" s="4"/>
      <c r="B55" s="1">
        <v>164</v>
      </c>
      <c r="C55" s="1">
        <v>22700</v>
      </c>
      <c r="D55" s="5" t="s">
        <v>128</v>
      </c>
      <c r="E55" s="3"/>
      <c r="F55" s="3">
        <v>495</v>
      </c>
    </row>
    <row r="56" spans="1:6" ht="15.75">
      <c r="A56" s="4"/>
      <c r="B56" s="9"/>
      <c r="C56" s="1"/>
      <c r="D56" s="5" t="s">
        <v>129</v>
      </c>
      <c r="E56" s="3"/>
      <c r="F56" s="3">
        <f>SUM(F52:F55)</f>
        <v>5175</v>
      </c>
    </row>
    <row r="57" spans="1:6" ht="15">
      <c r="A57" s="4"/>
      <c r="B57" s="1"/>
      <c r="C57" s="1"/>
      <c r="D57" s="5"/>
      <c r="E57" s="3"/>
      <c r="F57" s="3"/>
    </row>
    <row r="58" spans="1:6" ht="15">
      <c r="A58" s="4"/>
      <c r="B58" s="1"/>
      <c r="C58" s="1"/>
      <c r="D58" s="5"/>
      <c r="E58" s="3"/>
      <c r="F58" s="3"/>
    </row>
    <row r="59" spans="1:6" ht="15">
      <c r="A59" s="4"/>
      <c r="B59" s="1">
        <v>165</v>
      </c>
      <c r="C59" s="1">
        <v>21001</v>
      </c>
      <c r="D59" s="5" t="s">
        <v>130</v>
      </c>
      <c r="E59" s="14"/>
      <c r="F59" s="3">
        <v>30000</v>
      </c>
    </row>
    <row r="60" spans="1:6" ht="15">
      <c r="A60" s="4"/>
      <c r="B60" s="1">
        <v>165</v>
      </c>
      <c r="C60" s="1">
        <v>22100</v>
      </c>
      <c r="D60" s="5" t="s">
        <v>131</v>
      </c>
      <c r="E60" s="3"/>
      <c r="F60" s="3">
        <v>456920</v>
      </c>
    </row>
    <row r="61" spans="1:6" ht="15">
      <c r="A61" s="4"/>
      <c r="B61" s="1">
        <v>165</v>
      </c>
      <c r="C61" s="1">
        <v>22799</v>
      </c>
      <c r="D61" s="5" t="s">
        <v>132</v>
      </c>
      <c r="E61" s="3"/>
      <c r="F61" s="3">
        <v>185296</v>
      </c>
    </row>
    <row r="62" spans="1:6" ht="15">
      <c r="A62" s="4"/>
      <c r="B62" s="1"/>
      <c r="C62" s="1"/>
      <c r="D62" s="5" t="s">
        <v>133</v>
      </c>
      <c r="E62" s="3"/>
      <c r="F62" s="3">
        <f>SUM(F59:F61)</f>
        <v>672216</v>
      </c>
    </row>
    <row r="63" spans="1:6" ht="15">
      <c r="A63" s="4"/>
      <c r="B63" s="1"/>
      <c r="C63" s="1"/>
      <c r="D63" s="5"/>
      <c r="E63" s="3"/>
      <c r="F63" s="3"/>
    </row>
    <row r="64" spans="1:6" ht="15">
      <c r="A64" s="4"/>
      <c r="B64" s="1"/>
      <c r="C64" s="1"/>
      <c r="D64" s="5"/>
      <c r="E64" s="3"/>
      <c r="F64" s="3"/>
    </row>
    <row r="65" spans="1:6" ht="15">
      <c r="A65" s="4"/>
      <c r="B65" s="1">
        <v>169</v>
      </c>
      <c r="C65" s="1">
        <v>21001</v>
      </c>
      <c r="D65" s="5" t="s">
        <v>134</v>
      </c>
      <c r="E65" s="3"/>
      <c r="F65" s="3">
        <v>4000</v>
      </c>
    </row>
    <row r="66" spans="1:6" ht="15">
      <c r="A66" s="4"/>
      <c r="B66" s="1">
        <v>169</v>
      </c>
      <c r="C66" s="1">
        <v>22706</v>
      </c>
      <c r="D66" s="5" t="s">
        <v>135</v>
      </c>
      <c r="E66" s="3"/>
      <c r="F66" s="3">
        <v>2000</v>
      </c>
    </row>
    <row r="67" spans="1:6" ht="15">
      <c r="A67" s="4"/>
      <c r="B67" s="1"/>
      <c r="C67" s="1"/>
      <c r="D67" s="5" t="s">
        <v>109</v>
      </c>
      <c r="E67" s="3"/>
      <c r="F67" s="3">
        <f>SUM(F65:F66)</f>
        <v>6000</v>
      </c>
    </row>
    <row r="68" spans="1:6" ht="15">
      <c r="A68" s="4"/>
      <c r="B68" s="1"/>
      <c r="C68" s="1"/>
      <c r="D68" s="5"/>
      <c r="E68" s="3"/>
      <c r="F68" s="3"/>
    </row>
    <row r="69" spans="1:6" ht="15">
      <c r="A69" s="22"/>
      <c r="B69" s="24"/>
      <c r="C69" s="24"/>
      <c r="D69" s="25" t="s">
        <v>136</v>
      </c>
      <c r="E69" s="42"/>
      <c r="F69" s="42">
        <f>F67+F38+F44+F56+F49+F62</f>
        <v>5815215.15</v>
      </c>
    </row>
    <row r="70" spans="1:6" ht="15.75">
      <c r="A70" s="4"/>
      <c r="B70" s="9"/>
      <c r="C70" s="1"/>
      <c r="D70" s="5"/>
      <c r="E70" s="3"/>
      <c r="F70" s="3"/>
    </row>
    <row r="71" spans="1:6" ht="15.75">
      <c r="A71" s="4"/>
      <c r="B71" s="2" t="s">
        <v>137</v>
      </c>
      <c r="C71" s="5"/>
      <c r="D71" s="5"/>
      <c r="E71" s="3"/>
      <c r="F71" s="3"/>
    </row>
    <row r="72" spans="1:6" ht="15">
      <c r="A72" s="4"/>
      <c r="B72" s="1">
        <v>1691</v>
      </c>
      <c r="C72" s="1">
        <v>21200</v>
      </c>
      <c r="D72" s="5" t="s">
        <v>138</v>
      </c>
      <c r="E72" s="14"/>
      <c r="F72" s="3">
        <v>6550</v>
      </c>
    </row>
    <row r="73" spans="1:6" ht="15">
      <c r="A73" s="4"/>
      <c r="B73" s="1">
        <v>1691</v>
      </c>
      <c r="C73" s="1">
        <v>22000</v>
      </c>
      <c r="D73" s="5" t="s">
        <v>139</v>
      </c>
      <c r="E73" s="14"/>
      <c r="F73" s="3">
        <v>950</v>
      </c>
    </row>
    <row r="74" spans="1:6" ht="15">
      <c r="A74" s="4"/>
      <c r="B74" s="1">
        <v>1691</v>
      </c>
      <c r="C74" s="1">
        <v>22100</v>
      </c>
      <c r="D74" s="5" t="s">
        <v>126</v>
      </c>
      <c r="E74" s="3"/>
      <c r="F74" s="3">
        <v>70000</v>
      </c>
    </row>
    <row r="75" spans="1:6" ht="15">
      <c r="A75" s="4"/>
      <c r="B75" s="1">
        <v>1691</v>
      </c>
      <c r="C75" s="1">
        <v>22200</v>
      </c>
      <c r="D75" s="5" t="s">
        <v>140</v>
      </c>
      <c r="E75" s="3"/>
      <c r="F75" s="3">
        <v>1680</v>
      </c>
    </row>
    <row r="76" spans="1:6" ht="15">
      <c r="A76" s="4"/>
      <c r="B76" s="1">
        <v>1691</v>
      </c>
      <c r="C76" s="1">
        <v>22700</v>
      </c>
      <c r="D76" s="5" t="s">
        <v>141</v>
      </c>
      <c r="E76" s="31"/>
      <c r="F76" s="3">
        <v>45600</v>
      </c>
    </row>
    <row r="77" spans="1:6" ht="15">
      <c r="A77" s="58"/>
      <c r="B77" s="1">
        <v>1691</v>
      </c>
      <c r="C77" s="1">
        <v>22701</v>
      </c>
      <c r="D77" s="5" t="s">
        <v>142</v>
      </c>
      <c r="E77" s="3"/>
      <c r="F77" s="3">
        <v>4655</v>
      </c>
    </row>
    <row r="78" spans="1:6" ht="15">
      <c r="A78" s="4"/>
      <c r="B78" s="1">
        <v>1691</v>
      </c>
      <c r="C78" s="1">
        <v>22706</v>
      </c>
      <c r="D78" s="5" t="s">
        <v>143</v>
      </c>
      <c r="E78" s="14"/>
      <c r="F78" s="3">
        <v>1100</v>
      </c>
    </row>
    <row r="79" spans="1:6" ht="15">
      <c r="A79" s="4"/>
      <c r="B79" s="1"/>
      <c r="C79" s="1"/>
      <c r="D79" s="5" t="s">
        <v>145</v>
      </c>
      <c r="E79" s="59"/>
      <c r="F79" s="3">
        <f>SUM(F72:F78)</f>
        <v>130535</v>
      </c>
    </row>
    <row r="80" spans="1:6" ht="15">
      <c r="A80" s="4"/>
      <c r="B80" s="1"/>
      <c r="C80" s="1"/>
      <c r="D80" s="5"/>
      <c r="E80" s="59"/>
      <c r="F80" s="3"/>
    </row>
    <row r="81" spans="1:6" ht="15">
      <c r="A81" s="4"/>
      <c r="B81" s="1"/>
      <c r="C81" s="1"/>
      <c r="D81" s="5"/>
      <c r="E81" s="3"/>
      <c r="F81" s="3"/>
    </row>
    <row r="82" spans="1:6" ht="15">
      <c r="A82" s="4"/>
      <c r="B82" s="1">
        <v>441</v>
      </c>
      <c r="C82" s="1">
        <v>22602</v>
      </c>
      <c r="D82" s="5" t="s">
        <v>146</v>
      </c>
      <c r="E82" s="14"/>
      <c r="F82" s="3">
        <v>2850</v>
      </c>
    </row>
    <row r="83" spans="1:6" ht="15">
      <c r="A83" s="60"/>
      <c r="B83" s="1">
        <v>441</v>
      </c>
      <c r="C83" s="1">
        <v>22699</v>
      </c>
      <c r="D83" s="5" t="s">
        <v>147</v>
      </c>
      <c r="E83" s="3"/>
      <c r="F83" s="3">
        <v>30000</v>
      </c>
    </row>
    <row r="84" spans="1:6" ht="15">
      <c r="A84" s="4"/>
      <c r="B84" s="1"/>
      <c r="C84" s="1"/>
      <c r="D84" s="5" t="s">
        <v>148</v>
      </c>
      <c r="E84" s="3"/>
      <c r="F84" s="3">
        <f>SUM(F82:F83)</f>
        <v>32850</v>
      </c>
    </row>
    <row r="85" spans="1:6" ht="15">
      <c r="A85" s="4"/>
      <c r="B85" s="1"/>
      <c r="C85" s="1"/>
      <c r="D85" s="5"/>
      <c r="E85" s="3"/>
      <c r="F85" s="3"/>
    </row>
    <row r="86" spans="1:6" ht="15.75">
      <c r="A86" s="8"/>
      <c r="B86" s="9"/>
      <c r="C86" s="9"/>
      <c r="D86" s="2" t="s">
        <v>149</v>
      </c>
      <c r="E86" s="51"/>
      <c r="F86" s="51">
        <f>SUM(F69+F79+F84)</f>
        <v>5978600.15</v>
      </c>
    </row>
    <row r="87" spans="1:6" ht="15.75">
      <c r="A87" s="8"/>
      <c r="B87" s="9"/>
      <c r="C87" s="9"/>
      <c r="D87" s="2"/>
      <c r="E87" s="12"/>
      <c r="F87" s="12"/>
    </row>
    <row r="88" spans="1:6" ht="15.75">
      <c r="A88" s="6"/>
      <c r="B88" s="2" t="s">
        <v>150</v>
      </c>
      <c r="C88" s="9"/>
      <c r="D88" s="2"/>
      <c r="E88" s="12"/>
      <c r="F88" s="12"/>
    </row>
    <row r="89" spans="1:6" ht="15.75">
      <c r="A89" s="8"/>
      <c r="B89" s="1">
        <v>441</v>
      </c>
      <c r="C89" s="1">
        <v>48000</v>
      </c>
      <c r="D89" s="5" t="s">
        <v>151</v>
      </c>
      <c r="E89" s="14"/>
      <c r="F89" s="14">
        <v>5000</v>
      </c>
    </row>
    <row r="90" spans="1:6" ht="15.75">
      <c r="A90" s="8"/>
      <c r="B90" s="1"/>
      <c r="C90" s="1"/>
      <c r="D90" s="5" t="s">
        <v>152</v>
      </c>
      <c r="E90" s="12"/>
      <c r="F90" s="12">
        <f>SUM(F89)</f>
        <v>5000</v>
      </c>
    </row>
    <row r="91" spans="1:6" ht="15.75">
      <c r="A91" s="8"/>
      <c r="B91" s="9"/>
      <c r="C91" s="9"/>
      <c r="D91" s="22"/>
      <c r="E91" s="14"/>
      <c r="F91" s="12"/>
    </row>
    <row r="92" spans="1:6" ht="15.75">
      <c r="A92" s="8"/>
      <c r="B92" s="9"/>
      <c r="C92" s="9"/>
      <c r="D92" s="2" t="s">
        <v>153</v>
      </c>
      <c r="E92" s="12"/>
      <c r="F92" s="12">
        <f>F90</f>
        <v>5000</v>
      </c>
    </row>
    <row r="93" spans="1:6" ht="15.75">
      <c r="A93" s="8"/>
      <c r="B93" s="9"/>
      <c r="C93" s="9"/>
      <c r="D93" s="2"/>
      <c r="E93" s="12"/>
      <c r="F93" s="12"/>
    </row>
    <row r="94" spans="1:6" ht="15.75">
      <c r="A94" s="8"/>
      <c r="B94" s="9"/>
      <c r="C94" s="9"/>
      <c r="D94" s="2"/>
      <c r="E94" s="12"/>
      <c r="F94" s="12"/>
    </row>
    <row r="95" spans="1:6" ht="15.75">
      <c r="A95" s="8"/>
      <c r="B95" s="8"/>
      <c r="C95" s="8"/>
      <c r="D95" s="8" t="s">
        <v>154</v>
      </c>
      <c r="E95" s="61"/>
      <c r="F95" s="61">
        <f>SUM(F31+F86+F92)</f>
        <v>6237417.970000001</v>
      </c>
    </row>
  </sheetData>
  <printOptions/>
  <pageMargins left="0.75" right="0.75" top="1" bottom="1" header="0" footer="0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34">
      <selection activeCell="E34" sqref="E1:E16384"/>
    </sheetView>
  </sheetViews>
  <sheetFormatPr defaultColWidth="11.421875" defaultRowHeight="12.75"/>
  <cols>
    <col min="1" max="1" width="5.57421875" style="0" customWidth="1"/>
    <col min="4" max="4" width="34.00390625" style="0" customWidth="1"/>
    <col min="5" max="5" width="14.8515625" style="0" customWidth="1"/>
    <col min="6" max="6" width="14.7109375" style="0" customWidth="1"/>
  </cols>
  <sheetData>
    <row r="1" spans="1:6" ht="15">
      <c r="A1" s="4"/>
      <c r="B1" s="1"/>
      <c r="C1" s="1"/>
      <c r="D1" s="1"/>
      <c r="E1" s="3"/>
      <c r="F1" s="3"/>
    </row>
    <row r="2" spans="1:6" ht="15.75">
      <c r="A2" s="8"/>
      <c r="B2" s="9"/>
      <c r="C2" s="9"/>
      <c r="D2" s="2" t="s">
        <v>155</v>
      </c>
      <c r="E2" s="12"/>
      <c r="F2" s="12"/>
    </row>
    <row r="3" spans="1:6" ht="15">
      <c r="A3" s="4"/>
      <c r="B3" s="1"/>
      <c r="C3" s="1"/>
      <c r="D3" s="5"/>
      <c r="E3" s="3"/>
      <c r="F3" s="3"/>
    </row>
    <row r="4" spans="1:6" ht="15.75">
      <c r="A4" s="8"/>
      <c r="B4" s="2" t="s">
        <v>45</v>
      </c>
      <c r="C4" s="9"/>
      <c r="D4" s="2"/>
      <c r="E4" s="10"/>
      <c r="F4" s="62">
        <v>2014</v>
      </c>
    </row>
    <row r="5" spans="1:6" ht="15.75">
      <c r="A5" s="8"/>
      <c r="B5" s="9" t="s">
        <v>2</v>
      </c>
      <c r="C5" s="9" t="s">
        <v>3</v>
      </c>
      <c r="D5" s="9" t="s">
        <v>4</v>
      </c>
      <c r="E5" s="63"/>
      <c r="F5" s="12"/>
    </row>
    <row r="6" spans="1:6" ht="15">
      <c r="A6" s="4"/>
      <c r="B6" s="1">
        <v>130</v>
      </c>
      <c r="C6" s="1">
        <v>12001</v>
      </c>
      <c r="D6" s="5" t="s">
        <v>111</v>
      </c>
      <c r="E6" s="3"/>
      <c r="F6" s="3">
        <v>12906.52</v>
      </c>
    </row>
    <row r="7" spans="1:6" ht="15">
      <c r="A7" s="4"/>
      <c r="B7" s="1">
        <v>130</v>
      </c>
      <c r="C7" s="1">
        <v>12003</v>
      </c>
      <c r="D7" s="5" t="s">
        <v>104</v>
      </c>
      <c r="E7" s="3"/>
      <c r="F7" s="3">
        <v>29654.52</v>
      </c>
    </row>
    <row r="8" spans="1:6" ht="15">
      <c r="A8" s="4"/>
      <c r="B8" s="1">
        <v>130</v>
      </c>
      <c r="C8" s="1">
        <v>12004</v>
      </c>
      <c r="D8" s="5" t="s">
        <v>156</v>
      </c>
      <c r="E8" s="3"/>
      <c r="F8" s="3">
        <v>377036.1</v>
      </c>
    </row>
    <row r="9" spans="1:6" ht="15">
      <c r="A9" s="4"/>
      <c r="B9" s="1">
        <v>130</v>
      </c>
      <c r="C9" s="1">
        <v>12006</v>
      </c>
      <c r="D9" s="5" t="s">
        <v>14</v>
      </c>
      <c r="E9" s="3"/>
      <c r="F9" s="3">
        <v>71739.59</v>
      </c>
    </row>
    <row r="10" spans="1:6" ht="15">
      <c r="A10" s="4"/>
      <c r="B10" s="1">
        <v>130</v>
      </c>
      <c r="C10" s="1">
        <v>12100</v>
      </c>
      <c r="D10" s="5" t="s">
        <v>49</v>
      </c>
      <c r="E10" s="3"/>
      <c r="F10" s="3">
        <v>253208.76</v>
      </c>
    </row>
    <row r="11" spans="1:6" ht="15">
      <c r="A11" s="4"/>
      <c r="B11" s="56">
        <v>130</v>
      </c>
      <c r="C11" s="1">
        <v>12101</v>
      </c>
      <c r="D11" s="5" t="s">
        <v>16</v>
      </c>
      <c r="E11" s="3"/>
      <c r="F11" s="3">
        <v>759209.36</v>
      </c>
    </row>
    <row r="12" spans="1:6" ht="15">
      <c r="A12" s="58"/>
      <c r="B12" s="56">
        <v>130</v>
      </c>
      <c r="C12" s="56">
        <v>12200</v>
      </c>
      <c r="D12" s="15" t="s">
        <v>157</v>
      </c>
      <c r="E12" s="3"/>
      <c r="F12" s="3">
        <v>6</v>
      </c>
    </row>
    <row r="13" spans="1:6" ht="15">
      <c r="A13" s="4"/>
      <c r="B13" s="1">
        <v>130</v>
      </c>
      <c r="C13" s="1">
        <v>13100</v>
      </c>
      <c r="D13" s="5" t="s">
        <v>158</v>
      </c>
      <c r="E13" s="3"/>
      <c r="F13" s="3">
        <v>6</v>
      </c>
    </row>
    <row r="14" spans="1:6" ht="15">
      <c r="A14" s="4"/>
      <c r="B14" s="1">
        <v>130</v>
      </c>
      <c r="C14" s="1">
        <v>15000</v>
      </c>
      <c r="D14" s="5" t="s">
        <v>17</v>
      </c>
      <c r="E14" s="3"/>
      <c r="F14" s="3">
        <v>299223.39</v>
      </c>
    </row>
    <row r="15" spans="1:6" ht="15">
      <c r="A15" s="4"/>
      <c r="B15" s="1">
        <v>130</v>
      </c>
      <c r="C15" s="1">
        <v>15100</v>
      </c>
      <c r="D15" s="5" t="s">
        <v>18</v>
      </c>
      <c r="E15" s="3"/>
      <c r="F15" s="3">
        <v>6</v>
      </c>
    </row>
    <row r="16" spans="1:6" ht="15">
      <c r="A16" s="4"/>
      <c r="B16" s="1">
        <v>130</v>
      </c>
      <c r="C16" s="1">
        <v>15200</v>
      </c>
      <c r="D16" s="5" t="s">
        <v>159</v>
      </c>
      <c r="E16" s="3"/>
      <c r="F16" s="3">
        <v>83600</v>
      </c>
    </row>
    <row r="17" spans="1:6" ht="15">
      <c r="A17" s="4"/>
      <c r="B17" s="1">
        <v>130</v>
      </c>
      <c r="C17" s="1">
        <v>15300</v>
      </c>
      <c r="D17" s="5" t="s">
        <v>160</v>
      </c>
      <c r="E17" s="3"/>
      <c r="F17" s="3">
        <v>4122.96</v>
      </c>
    </row>
    <row r="18" spans="1:6" ht="15">
      <c r="A18" s="4"/>
      <c r="B18" s="1">
        <v>130</v>
      </c>
      <c r="C18" s="1">
        <v>16000</v>
      </c>
      <c r="D18" s="5" t="s">
        <v>9</v>
      </c>
      <c r="E18" s="3"/>
      <c r="F18" s="3">
        <v>564482.25</v>
      </c>
    </row>
    <row r="19" spans="1:6" ht="15">
      <c r="A19" s="4"/>
      <c r="B19" s="1">
        <v>130</v>
      </c>
      <c r="C19" s="1">
        <v>16400</v>
      </c>
      <c r="D19" s="5" t="s">
        <v>10</v>
      </c>
      <c r="E19" s="3"/>
      <c r="F19" s="3">
        <v>18840</v>
      </c>
    </row>
    <row r="20" spans="1:6" ht="15.75">
      <c r="A20" s="4"/>
      <c r="B20" s="1"/>
      <c r="C20" s="1"/>
      <c r="D20" s="2" t="s">
        <v>21</v>
      </c>
      <c r="E20" s="12"/>
      <c r="F20" s="3">
        <f>SUM(F6:F19)</f>
        <v>2474041.45</v>
      </c>
    </row>
    <row r="21" spans="1:6" ht="15">
      <c r="A21" s="4"/>
      <c r="B21" s="1"/>
      <c r="C21" s="1"/>
      <c r="D21" s="5"/>
      <c r="E21" s="3"/>
      <c r="F21" s="3"/>
    </row>
    <row r="22" spans="1:6" ht="15.75">
      <c r="A22" s="8"/>
      <c r="B22" s="2" t="s">
        <v>114</v>
      </c>
      <c r="C22" s="9"/>
      <c r="D22" s="2"/>
      <c r="E22" s="12"/>
      <c r="F22" s="12"/>
    </row>
    <row r="23" spans="1:6" ht="15.75">
      <c r="A23" s="8"/>
      <c r="B23" s="2" t="s">
        <v>161</v>
      </c>
      <c r="C23" s="9"/>
      <c r="D23" s="2"/>
      <c r="E23" s="12"/>
      <c r="F23" s="12"/>
    </row>
    <row r="24" spans="1:6" ht="15">
      <c r="A24" s="4"/>
      <c r="B24" s="1">
        <v>132</v>
      </c>
      <c r="C24" s="1">
        <v>20400</v>
      </c>
      <c r="D24" s="5" t="s">
        <v>162</v>
      </c>
      <c r="E24" s="3"/>
      <c r="F24" s="3">
        <v>4000</v>
      </c>
    </row>
    <row r="25" spans="1:6" ht="15">
      <c r="A25" s="4"/>
      <c r="B25" s="1">
        <v>132</v>
      </c>
      <c r="C25" s="1">
        <v>21300</v>
      </c>
      <c r="D25" s="5" t="s">
        <v>163</v>
      </c>
      <c r="E25" s="14"/>
      <c r="F25" s="3">
        <v>500</v>
      </c>
    </row>
    <row r="26" spans="1:6" ht="15">
      <c r="A26" s="4"/>
      <c r="B26" s="1">
        <v>132</v>
      </c>
      <c r="C26" s="1">
        <v>21400</v>
      </c>
      <c r="D26" s="5" t="s">
        <v>164</v>
      </c>
      <c r="E26" s="14"/>
      <c r="F26" s="3">
        <v>12150</v>
      </c>
    </row>
    <row r="27" spans="1:6" ht="15">
      <c r="A27" s="4"/>
      <c r="B27" s="1">
        <v>132</v>
      </c>
      <c r="C27" s="1">
        <v>21500</v>
      </c>
      <c r="D27" s="5" t="s">
        <v>165</v>
      </c>
      <c r="E27" s="14"/>
      <c r="F27" s="3">
        <v>2880</v>
      </c>
    </row>
    <row r="28" spans="1:6" ht="15">
      <c r="A28" s="4"/>
      <c r="B28" s="1">
        <v>132</v>
      </c>
      <c r="C28" s="1">
        <v>21501</v>
      </c>
      <c r="D28" s="5" t="s">
        <v>166</v>
      </c>
      <c r="E28" s="14"/>
      <c r="F28" s="3">
        <v>3635</v>
      </c>
    </row>
    <row r="29" spans="1:6" ht="15">
      <c r="A29" s="4"/>
      <c r="B29" s="1">
        <v>132</v>
      </c>
      <c r="C29" s="1">
        <v>22103</v>
      </c>
      <c r="D29" s="5" t="s">
        <v>23</v>
      </c>
      <c r="E29" s="14"/>
      <c r="F29" s="3">
        <v>14000</v>
      </c>
    </row>
    <row r="30" spans="1:6" ht="15">
      <c r="A30" s="4"/>
      <c r="B30" s="1">
        <v>132</v>
      </c>
      <c r="C30" s="1">
        <v>22104</v>
      </c>
      <c r="D30" s="5" t="s">
        <v>167</v>
      </c>
      <c r="E30" s="14"/>
      <c r="F30" s="3">
        <v>17957</v>
      </c>
    </row>
    <row r="31" spans="1:6" ht="15">
      <c r="A31" s="4"/>
      <c r="B31" s="1">
        <v>132</v>
      </c>
      <c r="C31" s="1">
        <v>22112</v>
      </c>
      <c r="D31" s="5" t="s">
        <v>168</v>
      </c>
      <c r="E31" s="14"/>
      <c r="F31" s="3">
        <v>3500</v>
      </c>
    </row>
    <row r="32" spans="1:6" ht="15">
      <c r="A32" s="4"/>
      <c r="B32" s="1">
        <v>132</v>
      </c>
      <c r="C32" s="1">
        <v>22199</v>
      </c>
      <c r="D32" s="5" t="s">
        <v>169</v>
      </c>
      <c r="E32" s="14"/>
      <c r="F32" s="3">
        <v>6000</v>
      </c>
    </row>
    <row r="33" spans="1:6" ht="15">
      <c r="A33" s="4"/>
      <c r="B33" s="1">
        <v>132</v>
      </c>
      <c r="C33" s="1">
        <v>221990</v>
      </c>
      <c r="D33" s="5" t="s">
        <v>170</v>
      </c>
      <c r="E33" s="14"/>
      <c r="F33" s="3">
        <v>8000</v>
      </c>
    </row>
    <row r="34" spans="1:6" ht="15">
      <c r="A34" s="4"/>
      <c r="B34" s="1">
        <v>132</v>
      </c>
      <c r="C34" s="1">
        <v>221991</v>
      </c>
      <c r="D34" s="5" t="s">
        <v>171</v>
      </c>
      <c r="E34" s="14"/>
      <c r="F34" s="3">
        <v>2000</v>
      </c>
    </row>
    <row r="35" spans="1:6" ht="15">
      <c r="A35" s="4"/>
      <c r="B35" s="1">
        <v>132</v>
      </c>
      <c r="C35" s="1">
        <v>22400</v>
      </c>
      <c r="D35" s="5" t="s">
        <v>172</v>
      </c>
      <c r="E35" s="14"/>
      <c r="F35" s="3">
        <v>6000</v>
      </c>
    </row>
    <row r="36" spans="1:6" ht="15">
      <c r="A36" s="4"/>
      <c r="B36" s="1">
        <v>132</v>
      </c>
      <c r="C36" s="1">
        <v>22602</v>
      </c>
      <c r="D36" s="5" t="s">
        <v>173</v>
      </c>
      <c r="E36" s="14"/>
      <c r="F36" s="3">
        <v>2350</v>
      </c>
    </row>
    <row r="37" spans="1:6" ht="15">
      <c r="A37" s="4"/>
      <c r="B37" s="1">
        <v>132</v>
      </c>
      <c r="C37" s="1">
        <v>22700</v>
      </c>
      <c r="D37" s="5" t="s">
        <v>174</v>
      </c>
      <c r="E37" s="3"/>
      <c r="F37" s="3">
        <v>11891.09</v>
      </c>
    </row>
    <row r="38" spans="1:6" ht="15">
      <c r="A38" s="4"/>
      <c r="B38" s="1">
        <v>132</v>
      </c>
      <c r="C38" s="1">
        <v>22704</v>
      </c>
      <c r="D38" s="5" t="s">
        <v>175</v>
      </c>
      <c r="E38" s="3"/>
      <c r="F38" s="3">
        <v>70000</v>
      </c>
    </row>
    <row r="39" spans="1:6" ht="15">
      <c r="A39" s="4"/>
      <c r="B39" s="1">
        <v>132</v>
      </c>
      <c r="C39" s="1">
        <v>227041</v>
      </c>
      <c r="D39" s="5" t="s">
        <v>176</v>
      </c>
      <c r="E39" s="3"/>
      <c r="F39" s="3">
        <v>5300</v>
      </c>
    </row>
    <row r="40" spans="1:6" ht="15">
      <c r="A40" s="4"/>
      <c r="B40" s="1">
        <v>132</v>
      </c>
      <c r="C40" s="1">
        <v>22799</v>
      </c>
      <c r="D40" s="5" t="s">
        <v>177</v>
      </c>
      <c r="E40" s="14"/>
      <c r="F40" s="3">
        <v>7164.22</v>
      </c>
    </row>
    <row r="41" spans="1:6" ht="15">
      <c r="A41" s="4"/>
      <c r="B41" s="1"/>
      <c r="C41" s="1"/>
      <c r="D41" s="5" t="s">
        <v>178</v>
      </c>
      <c r="E41" s="3"/>
      <c r="F41" s="3">
        <f>SUM(F24:F40)</f>
        <v>177327.31</v>
      </c>
    </row>
    <row r="42" spans="1:6" ht="15">
      <c r="A42" s="4"/>
      <c r="B42" s="1"/>
      <c r="C42" s="1"/>
      <c r="D42" s="5"/>
      <c r="E42" s="3"/>
      <c r="F42" s="3"/>
    </row>
    <row r="43" spans="1:6" ht="15">
      <c r="A43" s="4"/>
      <c r="B43" s="1"/>
      <c r="C43" s="1"/>
      <c r="D43" s="5"/>
      <c r="E43" s="3"/>
      <c r="F43" s="3"/>
    </row>
    <row r="44" spans="1:6" ht="15.75">
      <c r="A44" s="8"/>
      <c r="B44" s="2" t="s">
        <v>179</v>
      </c>
      <c r="C44" s="9"/>
      <c r="D44" s="2"/>
      <c r="E44" s="12"/>
      <c r="F44" s="12"/>
    </row>
    <row r="45" spans="1:6" ht="15">
      <c r="A45" s="4"/>
      <c r="B45" s="1">
        <v>134</v>
      </c>
      <c r="C45" s="1">
        <v>21400</v>
      </c>
      <c r="D45" s="5" t="s">
        <v>180</v>
      </c>
      <c r="E45" s="3"/>
      <c r="F45" s="3">
        <v>2125</v>
      </c>
    </row>
    <row r="46" spans="1:6" ht="15">
      <c r="A46" s="4"/>
      <c r="B46" s="1">
        <v>134</v>
      </c>
      <c r="C46" s="1">
        <v>21500</v>
      </c>
      <c r="D46" s="5" t="s">
        <v>181</v>
      </c>
      <c r="E46" s="3"/>
      <c r="F46" s="3">
        <v>1900</v>
      </c>
    </row>
    <row r="47" spans="1:6" ht="15">
      <c r="A47" s="4"/>
      <c r="B47" s="1">
        <v>134</v>
      </c>
      <c r="C47" s="1">
        <v>22103</v>
      </c>
      <c r="D47" s="5" t="s">
        <v>23</v>
      </c>
      <c r="E47" s="3"/>
      <c r="F47" s="3">
        <v>915</v>
      </c>
    </row>
    <row r="48" spans="1:6" ht="15">
      <c r="A48" s="4"/>
      <c r="B48" s="1">
        <v>134</v>
      </c>
      <c r="C48" s="1">
        <v>22104</v>
      </c>
      <c r="D48" s="5" t="s">
        <v>167</v>
      </c>
      <c r="E48" s="3"/>
      <c r="F48" s="3">
        <v>1425</v>
      </c>
    </row>
    <row r="49" spans="1:6" ht="15">
      <c r="A49" s="4"/>
      <c r="B49" s="1">
        <v>134</v>
      </c>
      <c r="C49" s="1">
        <v>22199</v>
      </c>
      <c r="D49" s="5" t="s">
        <v>182</v>
      </c>
      <c r="E49" s="3"/>
      <c r="F49" s="3">
        <v>1501</v>
      </c>
    </row>
    <row r="50" spans="1:6" ht="15">
      <c r="A50" s="4"/>
      <c r="B50" s="1">
        <v>134</v>
      </c>
      <c r="C50" s="1">
        <v>22200</v>
      </c>
      <c r="D50" s="5" t="s">
        <v>183</v>
      </c>
      <c r="E50" s="3"/>
      <c r="F50" s="3">
        <v>1000</v>
      </c>
    </row>
    <row r="51" spans="1:6" ht="15">
      <c r="A51" s="4"/>
      <c r="B51" s="1">
        <v>134</v>
      </c>
      <c r="C51" s="1">
        <v>22400</v>
      </c>
      <c r="D51" s="5" t="s">
        <v>172</v>
      </c>
      <c r="E51" s="14"/>
      <c r="F51" s="3">
        <v>340</v>
      </c>
    </row>
    <row r="52" spans="1:6" ht="15">
      <c r="A52" s="4"/>
      <c r="B52" s="1">
        <v>134</v>
      </c>
      <c r="C52" s="1">
        <v>22799</v>
      </c>
      <c r="D52" s="5" t="s">
        <v>184</v>
      </c>
      <c r="E52" s="3"/>
      <c r="F52" s="3">
        <v>1313.25</v>
      </c>
    </row>
    <row r="53" spans="1:6" s="23" customFormat="1" ht="15">
      <c r="A53" s="4"/>
      <c r="B53" s="1">
        <v>134</v>
      </c>
      <c r="C53" s="1">
        <v>23020</v>
      </c>
      <c r="D53" s="5" t="s">
        <v>185</v>
      </c>
      <c r="E53" s="3"/>
      <c r="F53" s="3">
        <v>6</v>
      </c>
    </row>
    <row r="54" spans="1:6" ht="15">
      <c r="A54" s="4"/>
      <c r="B54" s="5"/>
      <c r="C54" s="1"/>
      <c r="D54" s="5" t="s">
        <v>186</v>
      </c>
      <c r="E54" s="3"/>
      <c r="F54" s="3">
        <f>SUM(F45:F53)</f>
        <v>10525.25</v>
      </c>
    </row>
    <row r="55" spans="1:6" ht="15.75">
      <c r="A55" s="4"/>
      <c r="B55" s="1"/>
      <c r="C55" s="1"/>
      <c r="D55" s="2" t="s">
        <v>90</v>
      </c>
      <c r="E55" s="13"/>
      <c r="F55" s="13">
        <f>F41+F54</f>
        <v>187852.56</v>
      </c>
    </row>
    <row r="56" spans="1:6" ht="15.75">
      <c r="A56" s="4"/>
      <c r="B56" s="1"/>
      <c r="C56" s="1"/>
      <c r="D56" s="2"/>
      <c r="E56" s="3"/>
      <c r="F56" s="3"/>
    </row>
    <row r="57" spans="1:6" ht="15.75">
      <c r="A57" s="8"/>
      <c r="B57" s="9"/>
      <c r="C57" s="9"/>
      <c r="D57" s="2"/>
      <c r="E57" s="12"/>
      <c r="F57" s="12"/>
    </row>
    <row r="58" spans="1:6" ht="15.75">
      <c r="A58" s="4"/>
      <c r="B58" s="1"/>
      <c r="C58" s="1"/>
      <c r="D58" s="2" t="s">
        <v>187</v>
      </c>
      <c r="E58" s="64"/>
      <c r="F58" s="64">
        <f>SUM(F20+F55)</f>
        <v>2661894.0100000002</v>
      </c>
    </row>
    <row r="59" spans="1:6" ht="15">
      <c r="A59" s="4"/>
      <c r="B59" s="1"/>
      <c r="C59" s="1"/>
      <c r="D59" s="5"/>
      <c r="E59" s="3"/>
      <c r="F59" s="3"/>
    </row>
  </sheetData>
  <printOptions/>
  <pageMargins left="0.75" right="0.75" top="1" bottom="1" header="0" footer="0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workbookViewId="0" topLeftCell="A31">
      <selection activeCell="G35" sqref="G35"/>
    </sheetView>
  </sheetViews>
  <sheetFormatPr defaultColWidth="11.421875" defaultRowHeight="12.75"/>
  <cols>
    <col min="1" max="1" width="5.00390625" style="4" customWidth="1"/>
    <col min="2" max="2" width="8.7109375" style="1" customWidth="1"/>
    <col min="3" max="3" width="9.28125" style="1" customWidth="1"/>
    <col min="4" max="4" width="39.7109375" style="5" customWidth="1"/>
    <col min="5" max="5" width="17.8515625" style="4" customWidth="1"/>
    <col min="6" max="6" width="14.421875" style="4" customWidth="1"/>
    <col min="7" max="8" width="12.7109375" style="4" bestFit="1" customWidth="1"/>
    <col min="9" max="16384" width="11.421875" style="4" customWidth="1"/>
  </cols>
  <sheetData>
    <row r="2" spans="2:4" s="8" customFormat="1" ht="15.75">
      <c r="B2" s="9"/>
      <c r="C2" s="9"/>
      <c r="D2" s="9" t="s">
        <v>188</v>
      </c>
    </row>
    <row r="4" spans="2:6" s="8" customFormat="1" ht="15.75">
      <c r="B4" s="2" t="s">
        <v>45</v>
      </c>
      <c r="C4" s="9"/>
      <c r="D4" s="2"/>
      <c r="E4" s="9"/>
      <c r="F4" s="9">
        <v>2014</v>
      </c>
    </row>
    <row r="5" spans="2:5" s="8" customFormat="1" ht="15.75">
      <c r="B5" s="9" t="s">
        <v>2</v>
      </c>
      <c r="C5" s="9" t="s">
        <v>3</v>
      </c>
      <c r="D5" s="9" t="s">
        <v>4</v>
      </c>
      <c r="E5" s="9"/>
    </row>
    <row r="6" spans="2:7" ht="15">
      <c r="B6" s="1">
        <v>230</v>
      </c>
      <c r="C6" s="1">
        <v>12001</v>
      </c>
      <c r="D6" s="5" t="s">
        <v>111</v>
      </c>
      <c r="E6" s="3"/>
      <c r="F6" s="3">
        <v>12906.52</v>
      </c>
      <c r="G6" s="3"/>
    </row>
    <row r="7" spans="2:7" ht="15">
      <c r="B7" s="1">
        <v>230</v>
      </c>
      <c r="C7" s="1">
        <v>12003</v>
      </c>
      <c r="D7" s="5" t="s">
        <v>104</v>
      </c>
      <c r="E7" s="3"/>
      <c r="F7" s="3">
        <v>9884.84</v>
      </c>
      <c r="G7" s="3"/>
    </row>
    <row r="8" spans="2:7" ht="15">
      <c r="B8" s="1">
        <v>230</v>
      </c>
      <c r="C8" s="1">
        <v>12004</v>
      </c>
      <c r="D8" s="5" t="s">
        <v>47</v>
      </c>
      <c r="E8" s="3"/>
      <c r="F8" s="3">
        <v>8378.58</v>
      </c>
      <c r="G8" s="3"/>
    </row>
    <row r="9" spans="2:7" ht="15">
      <c r="B9" s="1">
        <v>230</v>
      </c>
      <c r="C9" s="1">
        <v>12006</v>
      </c>
      <c r="D9" s="5" t="s">
        <v>14</v>
      </c>
      <c r="E9" s="3"/>
      <c r="F9" s="3">
        <v>8284.16</v>
      </c>
      <c r="G9" s="3"/>
    </row>
    <row r="10" spans="2:7" ht="15">
      <c r="B10" s="1">
        <v>230</v>
      </c>
      <c r="C10" s="1">
        <v>12100</v>
      </c>
      <c r="D10" s="5" t="s">
        <v>49</v>
      </c>
      <c r="E10" s="3"/>
      <c r="F10" s="3">
        <v>15638.28</v>
      </c>
      <c r="G10" s="3"/>
    </row>
    <row r="11" spans="2:7" ht="15">
      <c r="B11" s="1">
        <v>230</v>
      </c>
      <c r="C11" s="1">
        <v>12101</v>
      </c>
      <c r="D11" s="5" t="s">
        <v>189</v>
      </c>
      <c r="E11" s="3"/>
      <c r="F11" s="3">
        <v>33863.9</v>
      </c>
      <c r="G11" s="3"/>
    </row>
    <row r="12" spans="2:8" ht="15">
      <c r="B12" s="1">
        <v>230</v>
      </c>
      <c r="C12" s="1">
        <v>13000</v>
      </c>
      <c r="D12" s="5" t="s">
        <v>51</v>
      </c>
      <c r="E12" s="3"/>
      <c r="F12" s="3">
        <v>318471.32</v>
      </c>
      <c r="G12" s="3"/>
      <c r="H12" s="3"/>
    </row>
    <row r="13" spans="2:8" ht="15">
      <c r="B13" s="1">
        <v>230</v>
      </c>
      <c r="C13" s="1">
        <v>13100</v>
      </c>
      <c r="D13" s="5" t="s">
        <v>190</v>
      </c>
      <c r="E13" s="3"/>
      <c r="F13" s="3">
        <v>6</v>
      </c>
      <c r="G13" s="3"/>
      <c r="H13" s="3"/>
    </row>
    <row r="14" spans="2:8" ht="15">
      <c r="B14" s="1">
        <v>230</v>
      </c>
      <c r="C14" s="1">
        <v>15000</v>
      </c>
      <c r="D14" s="5" t="s">
        <v>17</v>
      </c>
      <c r="E14" s="3"/>
      <c r="F14" s="3">
        <v>88033.49</v>
      </c>
      <c r="G14" s="3"/>
      <c r="H14" s="3"/>
    </row>
    <row r="15" spans="2:8" ht="15">
      <c r="B15" s="1">
        <v>230</v>
      </c>
      <c r="C15" s="1">
        <v>16000</v>
      </c>
      <c r="D15" s="5" t="s">
        <v>9</v>
      </c>
      <c r="E15" s="3"/>
      <c r="F15" s="3">
        <v>147913.51</v>
      </c>
      <c r="G15" s="3"/>
      <c r="H15" s="3"/>
    </row>
    <row r="16" spans="2:8" ht="15">
      <c r="B16" s="1">
        <v>230</v>
      </c>
      <c r="C16" s="1">
        <v>16400</v>
      </c>
      <c r="D16" s="5" t="s">
        <v>10</v>
      </c>
      <c r="E16" s="3"/>
      <c r="F16" s="3">
        <v>6240</v>
      </c>
      <c r="G16" s="3"/>
      <c r="H16" s="3"/>
    </row>
    <row r="17" spans="2:8" s="8" customFormat="1" ht="15.75">
      <c r="B17" s="9"/>
      <c r="C17" s="9"/>
      <c r="D17" s="2" t="s">
        <v>21</v>
      </c>
      <c r="E17" s="12"/>
      <c r="F17" s="12">
        <f>SUM(F6:F16)</f>
        <v>649620.6</v>
      </c>
      <c r="G17" s="12"/>
      <c r="H17" s="12"/>
    </row>
    <row r="18" spans="2:6" s="8" customFormat="1" ht="15.75">
      <c r="B18" s="9"/>
      <c r="C18" s="9"/>
      <c r="D18" s="2"/>
      <c r="E18" s="12"/>
      <c r="F18" s="12"/>
    </row>
    <row r="19" spans="2:6" s="8" customFormat="1" ht="15.75">
      <c r="B19" s="9"/>
      <c r="C19" s="9"/>
      <c r="D19" s="2"/>
      <c r="E19" s="12"/>
      <c r="F19" s="12"/>
    </row>
    <row r="20" spans="2:6" s="8" customFormat="1" ht="15.75">
      <c r="B20" s="2" t="s">
        <v>22</v>
      </c>
      <c r="C20" s="9"/>
      <c r="D20" s="2"/>
      <c r="E20" s="12"/>
      <c r="F20" s="12"/>
    </row>
    <row r="21" spans="2:6" ht="15">
      <c r="B21" s="5"/>
      <c r="E21" s="3"/>
      <c r="F21" s="3"/>
    </row>
    <row r="22" spans="2:6" s="8" customFormat="1" ht="15.75">
      <c r="B22" s="2" t="s">
        <v>191</v>
      </c>
      <c r="C22" s="9"/>
      <c r="D22" s="2"/>
      <c r="E22" s="12"/>
      <c r="F22" s="12"/>
    </row>
    <row r="23" spans="2:6" ht="15">
      <c r="B23" s="1">
        <v>233</v>
      </c>
      <c r="C23" s="1">
        <v>21200</v>
      </c>
      <c r="D23" s="5" t="s">
        <v>192</v>
      </c>
      <c r="E23" s="14"/>
      <c r="F23" s="3">
        <v>3000</v>
      </c>
    </row>
    <row r="24" spans="2:6" ht="15">
      <c r="B24" s="1">
        <v>233</v>
      </c>
      <c r="C24" s="1">
        <v>21201</v>
      </c>
      <c r="D24" s="5" t="s">
        <v>581</v>
      </c>
      <c r="E24" s="14"/>
      <c r="F24" s="3">
        <v>2000</v>
      </c>
    </row>
    <row r="25" spans="2:6" ht="15">
      <c r="B25" s="1">
        <v>233</v>
      </c>
      <c r="C25" s="1">
        <v>22100</v>
      </c>
      <c r="D25" s="5" t="s">
        <v>193</v>
      </c>
      <c r="E25" s="3"/>
      <c r="F25" s="3">
        <v>9000</v>
      </c>
    </row>
    <row r="26" spans="2:6" ht="15">
      <c r="B26" s="1">
        <v>233</v>
      </c>
      <c r="C26" s="1">
        <v>22101</v>
      </c>
      <c r="D26" s="5" t="s">
        <v>86</v>
      </c>
      <c r="E26" s="3"/>
      <c r="F26" s="3">
        <v>750</v>
      </c>
    </row>
    <row r="27" spans="2:6" ht="15">
      <c r="B27" s="1">
        <v>233</v>
      </c>
      <c r="C27" s="1">
        <v>22102</v>
      </c>
      <c r="D27" s="5" t="s">
        <v>194</v>
      </c>
      <c r="E27" s="3"/>
      <c r="F27" s="3">
        <v>7500</v>
      </c>
    </row>
    <row r="28" spans="2:6" ht="15">
      <c r="B28" s="1">
        <v>233</v>
      </c>
      <c r="C28" s="1">
        <v>22200</v>
      </c>
      <c r="D28" s="5" t="s">
        <v>195</v>
      </c>
      <c r="E28" s="3"/>
      <c r="F28" s="3">
        <v>1850</v>
      </c>
    </row>
    <row r="29" spans="2:6" ht="15">
      <c r="B29" s="1">
        <v>233</v>
      </c>
      <c r="C29" s="1">
        <v>22609</v>
      </c>
      <c r="D29" s="5" t="s">
        <v>196</v>
      </c>
      <c r="E29" s="14"/>
      <c r="F29" s="3">
        <v>4033.75</v>
      </c>
    </row>
    <row r="30" spans="2:6" ht="15">
      <c r="B30" s="1">
        <v>233</v>
      </c>
      <c r="C30" s="1">
        <v>22700</v>
      </c>
      <c r="D30" s="5" t="s">
        <v>197</v>
      </c>
      <c r="E30" s="3"/>
      <c r="F30" s="3">
        <v>31629</v>
      </c>
    </row>
    <row r="31" spans="2:6" ht="15">
      <c r="B31" s="1">
        <v>233</v>
      </c>
      <c r="C31" s="1">
        <v>227001</v>
      </c>
      <c r="D31" s="5" t="s">
        <v>198</v>
      </c>
      <c r="E31" s="3"/>
      <c r="F31" s="3">
        <v>13656</v>
      </c>
    </row>
    <row r="32" spans="2:6" ht="15">
      <c r="B32" s="1">
        <v>233</v>
      </c>
      <c r="C32" s="1">
        <v>227990</v>
      </c>
      <c r="D32" s="5" t="s">
        <v>199</v>
      </c>
      <c r="E32" s="3"/>
      <c r="F32" s="3">
        <v>1070</v>
      </c>
    </row>
    <row r="33" spans="2:6" ht="15">
      <c r="B33" s="1">
        <v>233</v>
      </c>
      <c r="C33" s="1">
        <v>227991</v>
      </c>
      <c r="D33" s="5" t="s">
        <v>200</v>
      </c>
      <c r="E33" s="14"/>
      <c r="F33" s="3">
        <v>64500</v>
      </c>
    </row>
    <row r="34" spans="2:6" ht="15">
      <c r="B34" s="1">
        <v>233</v>
      </c>
      <c r="C34" s="1">
        <v>227992</v>
      </c>
      <c r="D34" s="5" t="s">
        <v>201</v>
      </c>
      <c r="E34" s="14"/>
      <c r="F34" s="3">
        <v>530000</v>
      </c>
    </row>
    <row r="35" spans="2:6" ht="15">
      <c r="B35" s="1">
        <v>233</v>
      </c>
      <c r="C35" s="1">
        <v>227993</v>
      </c>
      <c r="D35" s="5" t="s">
        <v>202</v>
      </c>
      <c r="E35" s="3"/>
      <c r="F35" s="3">
        <v>68000</v>
      </c>
    </row>
    <row r="36" spans="4:6" ht="15">
      <c r="D36" s="5" t="s">
        <v>203</v>
      </c>
      <c r="E36" s="57"/>
      <c r="F36" s="3">
        <f>SUM(F23:F35)</f>
        <v>736988.75</v>
      </c>
    </row>
    <row r="37" spans="5:6" ht="15">
      <c r="E37" s="3"/>
      <c r="F37" s="3"/>
    </row>
    <row r="38" spans="2:6" s="8" customFormat="1" ht="15.75">
      <c r="B38" s="2" t="s">
        <v>204</v>
      </c>
      <c r="C38" s="9"/>
      <c r="D38" s="2"/>
      <c r="E38" s="12"/>
      <c r="F38" s="12"/>
    </row>
    <row r="39" spans="2:6" ht="15">
      <c r="B39" s="1">
        <v>2312</v>
      </c>
      <c r="C39" s="1">
        <v>21200</v>
      </c>
      <c r="D39" s="5" t="s">
        <v>205</v>
      </c>
      <c r="E39" s="14"/>
      <c r="F39" s="3">
        <v>1000</v>
      </c>
    </row>
    <row r="40" spans="2:6" ht="15">
      <c r="B40" s="1">
        <v>2312</v>
      </c>
      <c r="C40" s="1">
        <v>22100</v>
      </c>
      <c r="D40" s="5" t="s">
        <v>206</v>
      </c>
      <c r="E40" s="3"/>
      <c r="F40" s="3">
        <v>15600</v>
      </c>
    </row>
    <row r="41" spans="2:6" ht="15">
      <c r="B41" s="1">
        <v>2312</v>
      </c>
      <c r="C41" s="1">
        <v>22101</v>
      </c>
      <c r="D41" s="5" t="s">
        <v>207</v>
      </c>
      <c r="E41" s="3"/>
      <c r="F41" s="3">
        <v>375</v>
      </c>
    </row>
    <row r="42" spans="2:6" ht="15">
      <c r="B42" s="1">
        <v>2312</v>
      </c>
      <c r="C42" s="1">
        <v>22199</v>
      </c>
      <c r="D42" s="5" t="s">
        <v>169</v>
      </c>
      <c r="E42" s="14"/>
      <c r="F42" s="3">
        <v>750</v>
      </c>
    </row>
    <row r="43" spans="2:6" ht="15">
      <c r="B43" s="1">
        <v>2312</v>
      </c>
      <c r="C43" s="1">
        <v>22400</v>
      </c>
      <c r="D43" s="5" t="s">
        <v>208</v>
      </c>
      <c r="E43" s="14"/>
      <c r="F43" s="3">
        <v>700</v>
      </c>
    </row>
    <row r="44" spans="2:6" s="52" customFormat="1" ht="15">
      <c r="B44" s="1">
        <v>2312</v>
      </c>
      <c r="C44" s="65">
        <v>22609</v>
      </c>
      <c r="D44" s="54" t="s">
        <v>209</v>
      </c>
      <c r="E44" s="66"/>
      <c r="F44" s="67">
        <v>657</v>
      </c>
    </row>
    <row r="45" spans="2:6" s="52" customFormat="1" ht="15">
      <c r="B45" s="1">
        <v>2312</v>
      </c>
      <c r="C45" s="53">
        <v>22700</v>
      </c>
      <c r="D45" s="54" t="s">
        <v>210</v>
      </c>
      <c r="E45" s="67"/>
      <c r="F45" s="67">
        <v>13870</v>
      </c>
    </row>
    <row r="46" spans="2:6" s="52" customFormat="1" ht="15">
      <c r="B46" s="1">
        <v>2312</v>
      </c>
      <c r="C46" s="53">
        <v>22799</v>
      </c>
      <c r="D46" s="54" t="s">
        <v>211</v>
      </c>
      <c r="E46" s="66"/>
      <c r="F46" s="67">
        <v>96736</v>
      </c>
    </row>
    <row r="47" spans="2:6" s="52" customFormat="1" ht="15">
      <c r="B47" s="1">
        <v>2312</v>
      </c>
      <c r="C47" s="53">
        <v>227991</v>
      </c>
      <c r="D47" s="54" t="s">
        <v>212</v>
      </c>
      <c r="E47" s="67"/>
      <c r="F47" s="67">
        <v>560</v>
      </c>
    </row>
    <row r="48" spans="2:6" s="52" customFormat="1" ht="15">
      <c r="B48" s="53"/>
      <c r="C48" s="53"/>
      <c r="D48" s="54" t="s">
        <v>213</v>
      </c>
      <c r="E48" s="67"/>
      <c r="F48" s="67">
        <f>SUM(F39:F47)</f>
        <v>130248</v>
      </c>
    </row>
    <row r="49" spans="2:6" s="52" customFormat="1" ht="15">
      <c r="B49" s="53"/>
      <c r="C49" s="53"/>
      <c r="D49" s="54"/>
      <c r="E49" s="67"/>
      <c r="F49" s="67"/>
    </row>
    <row r="50" spans="2:6" s="68" customFormat="1" ht="15.75">
      <c r="B50" s="69"/>
      <c r="C50" s="69"/>
      <c r="D50" s="70" t="s">
        <v>214</v>
      </c>
      <c r="E50" s="71"/>
      <c r="F50" s="71">
        <f>SUM(F36+F48)</f>
        <v>867236.75</v>
      </c>
    </row>
    <row r="51" spans="2:6" s="68" customFormat="1" ht="15.75">
      <c r="B51" s="69"/>
      <c r="C51" s="69"/>
      <c r="D51" s="70"/>
      <c r="E51" s="72"/>
      <c r="F51" s="72"/>
    </row>
    <row r="52" spans="2:6" s="68" customFormat="1" ht="15.75">
      <c r="B52" s="69"/>
      <c r="C52" s="69"/>
      <c r="D52" s="70"/>
      <c r="E52" s="72"/>
      <c r="F52" s="72"/>
    </row>
    <row r="53" spans="2:6" s="68" customFormat="1" ht="15.75">
      <c r="B53" s="70" t="s">
        <v>150</v>
      </c>
      <c r="C53" s="69"/>
      <c r="D53" s="70"/>
      <c r="E53" s="72"/>
      <c r="F53" s="72"/>
    </row>
    <row r="54" spans="2:6" s="68" customFormat="1" ht="15.75">
      <c r="B54" s="70" t="s">
        <v>215</v>
      </c>
      <c r="C54" s="69"/>
      <c r="D54" s="70"/>
      <c r="E54" s="72"/>
      <c r="F54" s="72"/>
    </row>
    <row r="55" spans="2:6" s="52" customFormat="1" ht="15">
      <c r="B55" s="53">
        <v>2313</v>
      </c>
      <c r="C55" s="53">
        <v>48000</v>
      </c>
      <c r="D55" s="54" t="s">
        <v>216</v>
      </c>
      <c r="E55" s="66"/>
      <c r="F55" s="67">
        <v>110500</v>
      </c>
    </row>
    <row r="56" spans="2:6" s="52" customFormat="1" ht="15">
      <c r="B56" s="53">
        <v>2313</v>
      </c>
      <c r="C56" s="53">
        <v>48001</v>
      </c>
      <c r="D56" s="54" t="s">
        <v>217</v>
      </c>
      <c r="E56" s="66"/>
      <c r="F56" s="67">
        <v>7522</v>
      </c>
    </row>
    <row r="57" spans="2:6" s="52" customFormat="1" ht="15">
      <c r="B57" s="53">
        <v>2313</v>
      </c>
      <c r="C57" s="53">
        <v>48002</v>
      </c>
      <c r="D57" s="54" t="s">
        <v>218</v>
      </c>
      <c r="E57" s="66"/>
      <c r="F57" s="67">
        <v>1360</v>
      </c>
    </row>
    <row r="58" spans="2:6" s="52" customFormat="1" ht="15">
      <c r="B58" s="53">
        <v>2313</v>
      </c>
      <c r="C58" s="53">
        <v>48003</v>
      </c>
      <c r="D58" s="54" t="s">
        <v>219</v>
      </c>
      <c r="E58" s="66"/>
      <c r="F58" s="67">
        <v>3600</v>
      </c>
    </row>
    <row r="59" spans="2:6" s="52" customFormat="1" ht="15">
      <c r="B59" s="53">
        <v>2313</v>
      </c>
      <c r="C59" s="53">
        <v>48004</v>
      </c>
      <c r="D59" s="54" t="s">
        <v>220</v>
      </c>
      <c r="E59" s="66"/>
      <c r="F59" s="67">
        <v>1360</v>
      </c>
    </row>
    <row r="60" spans="2:6" s="52" customFormat="1" ht="15">
      <c r="B60" s="53">
        <v>2313</v>
      </c>
      <c r="C60" s="53">
        <v>48005</v>
      </c>
      <c r="D60" s="54" t="s">
        <v>221</v>
      </c>
      <c r="E60" s="66"/>
      <c r="F60" s="67">
        <v>2720</v>
      </c>
    </row>
    <row r="61" spans="2:6" s="52" customFormat="1" ht="15">
      <c r="B61" s="53">
        <v>2313</v>
      </c>
      <c r="C61" s="53">
        <v>48006</v>
      </c>
      <c r="D61" s="54" t="s">
        <v>222</v>
      </c>
      <c r="E61" s="66"/>
      <c r="F61" s="67">
        <v>2295</v>
      </c>
    </row>
    <row r="62" spans="2:6" s="52" customFormat="1" ht="15">
      <c r="B62" s="53">
        <v>2313</v>
      </c>
      <c r="C62" s="53">
        <v>48007</v>
      </c>
      <c r="D62" s="54" t="s">
        <v>223</v>
      </c>
      <c r="E62" s="66"/>
      <c r="F62" s="67">
        <v>510</v>
      </c>
    </row>
    <row r="63" spans="1:6" s="52" customFormat="1" ht="15">
      <c r="A63" s="73"/>
      <c r="B63" s="53">
        <v>2313</v>
      </c>
      <c r="C63" s="53">
        <v>48008</v>
      </c>
      <c r="D63" s="54" t="s">
        <v>224</v>
      </c>
      <c r="E63" s="66"/>
      <c r="F63" s="67">
        <v>2100</v>
      </c>
    </row>
    <row r="64" spans="2:6" s="52" customFormat="1" ht="15">
      <c r="B64" s="53">
        <v>2313</v>
      </c>
      <c r="C64" s="53">
        <v>48009</v>
      </c>
      <c r="D64" s="54" t="s">
        <v>225</v>
      </c>
      <c r="E64" s="67"/>
      <c r="F64" s="67">
        <v>100</v>
      </c>
    </row>
    <row r="65" spans="2:6" s="52" customFormat="1" ht="15">
      <c r="B65" s="53">
        <v>2313</v>
      </c>
      <c r="C65" s="53">
        <v>48010</v>
      </c>
      <c r="D65" s="54" t="s">
        <v>226</v>
      </c>
      <c r="E65" s="67"/>
      <c r="F65" s="67">
        <v>30000</v>
      </c>
    </row>
    <row r="66" spans="2:6" s="52" customFormat="1" ht="15">
      <c r="B66" s="53"/>
      <c r="C66" s="75"/>
      <c r="D66" s="54" t="s">
        <v>227</v>
      </c>
      <c r="E66" s="67"/>
      <c r="F66" s="67">
        <f>SUM(F55:F65)</f>
        <v>162067</v>
      </c>
    </row>
    <row r="67" spans="2:6" s="52" customFormat="1" ht="15">
      <c r="B67" s="53"/>
      <c r="C67" s="53"/>
      <c r="D67" s="54"/>
      <c r="E67" s="67"/>
      <c r="F67" s="67"/>
    </row>
    <row r="68" spans="2:6" s="68" customFormat="1" ht="15.75">
      <c r="B68" s="70" t="s">
        <v>228</v>
      </c>
      <c r="C68" s="69"/>
      <c r="D68" s="70"/>
      <c r="E68" s="72"/>
      <c r="F68" s="72"/>
    </row>
    <row r="69" spans="2:6" s="52" customFormat="1" ht="15">
      <c r="B69" s="54">
        <v>233</v>
      </c>
      <c r="C69" s="53">
        <v>48000</v>
      </c>
      <c r="D69" s="54" t="s">
        <v>229</v>
      </c>
      <c r="E69" s="66"/>
      <c r="F69" s="67">
        <v>11866</v>
      </c>
    </row>
    <row r="70" spans="2:6" s="68" customFormat="1" ht="15.75">
      <c r="B70" s="70"/>
      <c r="C70" s="69"/>
      <c r="D70" s="54" t="s">
        <v>203</v>
      </c>
      <c r="E70" s="67"/>
      <c r="F70" s="67">
        <f>SUM(F69)</f>
        <v>11866</v>
      </c>
    </row>
    <row r="71" spans="2:6" s="8" customFormat="1" ht="12" customHeight="1">
      <c r="B71" s="2"/>
      <c r="C71" s="9"/>
      <c r="D71" s="2"/>
      <c r="E71" s="12"/>
      <c r="F71" s="12"/>
    </row>
    <row r="72" spans="2:6" s="8" customFormat="1" ht="15.75">
      <c r="B72" s="2" t="s">
        <v>204</v>
      </c>
      <c r="C72" s="9"/>
      <c r="D72" s="2"/>
      <c r="E72" s="12"/>
      <c r="F72" s="12"/>
    </row>
    <row r="73" spans="2:6" ht="15">
      <c r="B73" s="1">
        <v>231</v>
      </c>
      <c r="C73" s="1">
        <v>46500</v>
      </c>
      <c r="D73" s="5" t="s">
        <v>230</v>
      </c>
      <c r="E73" s="14"/>
      <c r="F73" s="3">
        <v>21434.37</v>
      </c>
    </row>
    <row r="74" spans="2:6" ht="15">
      <c r="B74" s="1">
        <v>231</v>
      </c>
      <c r="C74" s="1">
        <v>48000</v>
      </c>
      <c r="D74" s="5" t="s">
        <v>231</v>
      </c>
      <c r="E74" s="14"/>
      <c r="F74" s="67">
        <v>25000</v>
      </c>
    </row>
    <row r="75" spans="2:6" ht="15">
      <c r="B75" s="1">
        <v>231</v>
      </c>
      <c r="C75" s="1">
        <v>48001</v>
      </c>
      <c r="D75" s="5" t="s">
        <v>232</v>
      </c>
      <c r="E75" s="14"/>
      <c r="F75" s="67">
        <v>75000</v>
      </c>
    </row>
    <row r="76" spans="2:6" ht="15">
      <c r="B76" s="1">
        <v>231</v>
      </c>
      <c r="C76" s="1">
        <v>48002</v>
      </c>
      <c r="D76" s="22" t="s">
        <v>233</v>
      </c>
      <c r="E76" s="14"/>
      <c r="F76" s="67">
        <v>25000</v>
      </c>
    </row>
    <row r="77" spans="2:6" ht="15">
      <c r="B77" s="1">
        <v>231</v>
      </c>
      <c r="C77" s="1">
        <v>48003</v>
      </c>
      <c r="D77" s="4" t="s">
        <v>234</v>
      </c>
      <c r="E77" s="14"/>
      <c r="F77" s="67">
        <v>15000</v>
      </c>
    </row>
    <row r="78" spans="2:6" ht="15">
      <c r="B78" s="1">
        <v>231</v>
      </c>
      <c r="C78" s="1">
        <v>48004</v>
      </c>
      <c r="D78" s="4" t="s">
        <v>235</v>
      </c>
      <c r="E78" s="14"/>
      <c r="F78" s="67">
        <v>30000</v>
      </c>
    </row>
    <row r="79" spans="2:6" ht="15">
      <c r="B79" s="4"/>
      <c r="D79" s="4" t="s">
        <v>236</v>
      </c>
      <c r="E79" s="3"/>
      <c r="F79" s="3">
        <f>SUM(F73:F78)</f>
        <v>191434.37</v>
      </c>
    </row>
    <row r="80" spans="2:6" ht="15">
      <c r="B80" s="4"/>
      <c r="D80" s="4"/>
      <c r="E80" s="3"/>
      <c r="F80" s="3"/>
    </row>
    <row r="81" spans="3:6" s="8" customFormat="1" ht="15.75">
      <c r="C81" s="9"/>
      <c r="D81" s="8" t="s">
        <v>237</v>
      </c>
      <c r="E81" s="61"/>
      <c r="F81" s="61">
        <f>SUM(F66+F70+F79)</f>
        <v>365367.37</v>
      </c>
    </row>
    <row r="82" spans="1:6" s="8" customFormat="1" ht="15.75">
      <c r="A82" s="4"/>
      <c r="B82" s="4"/>
      <c r="C82" s="1"/>
      <c r="D82" s="4"/>
      <c r="E82" s="12"/>
      <c r="F82" s="12"/>
    </row>
    <row r="83" spans="1:6" s="8" customFormat="1" ht="15.75">
      <c r="A83" s="4"/>
      <c r="B83" s="4"/>
      <c r="C83" s="1"/>
      <c r="D83" s="4"/>
      <c r="E83" s="12"/>
      <c r="F83" s="12"/>
    </row>
    <row r="84" spans="3:6" s="8" customFormat="1" ht="15.75">
      <c r="C84" s="9"/>
      <c r="D84" s="8" t="s">
        <v>238</v>
      </c>
      <c r="E84" s="61"/>
      <c r="F84" s="61">
        <f>SUM(F17+F50+F81)</f>
        <v>1882224.7200000002</v>
      </c>
    </row>
    <row r="85" spans="2:4" ht="15">
      <c r="B85" s="4"/>
      <c r="D85" s="4"/>
    </row>
    <row r="86" spans="2:4" ht="15">
      <c r="B86" s="4"/>
      <c r="D86" s="4"/>
    </row>
    <row r="87" spans="2:4" ht="15">
      <c r="B87" s="4"/>
      <c r="D87" s="4"/>
    </row>
    <row r="88" spans="2:4" ht="15">
      <c r="B88" s="4"/>
      <c r="D88" s="4"/>
    </row>
    <row r="89" spans="2:4" ht="15">
      <c r="B89" s="4"/>
      <c r="D89" s="4"/>
    </row>
    <row r="90" spans="2:4" ht="15">
      <c r="B90" s="4"/>
      <c r="D90" s="4"/>
    </row>
    <row r="91" spans="2:4" ht="15">
      <c r="B91" s="4"/>
      <c r="D91" s="4"/>
    </row>
    <row r="92" spans="2:4" ht="15">
      <c r="B92" s="4"/>
      <c r="D92" s="4"/>
    </row>
    <row r="95" spans="2:4" ht="15">
      <c r="B95" s="4"/>
      <c r="D95" s="4"/>
    </row>
    <row r="100" ht="15">
      <c r="B100" s="1" t="s">
        <v>239</v>
      </c>
    </row>
  </sheetData>
  <printOptions/>
  <pageMargins left="0.75" right="0.75" top="1" bottom="1" header="0" footer="0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workbookViewId="0" topLeftCell="A7">
      <selection activeCell="G25" sqref="G25"/>
    </sheetView>
  </sheetViews>
  <sheetFormatPr defaultColWidth="11.421875" defaultRowHeight="12.75"/>
  <cols>
    <col min="1" max="1" width="5.00390625" style="4" customWidth="1"/>
    <col min="2" max="2" width="5.7109375" style="1" customWidth="1"/>
    <col min="3" max="3" width="9.28125" style="1" customWidth="1"/>
    <col min="4" max="4" width="45.7109375" style="5" customWidth="1"/>
    <col min="5" max="5" width="14.7109375" style="78" customWidth="1"/>
    <col min="6" max="6" width="14.57421875" style="4" customWidth="1"/>
    <col min="7" max="7" width="11.421875" style="4" customWidth="1"/>
    <col min="8" max="8" width="12.7109375" style="4" bestFit="1" customWidth="1"/>
    <col min="9" max="16384" width="11.421875" style="4" customWidth="1"/>
  </cols>
  <sheetData>
    <row r="2" spans="2:5" s="8" customFormat="1" ht="15.75">
      <c r="B2" s="9"/>
      <c r="C2" s="9"/>
      <c r="D2" s="2" t="s">
        <v>240</v>
      </c>
      <c r="E2" s="76"/>
    </row>
    <row r="3" spans="2:5" s="8" customFormat="1" ht="15" customHeight="1">
      <c r="B3" s="9"/>
      <c r="C3" s="9"/>
      <c r="D3" s="2"/>
      <c r="E3" s="76"/>
    </row>
    <row r="4" spans="2:5" s="8" customFormat="1" ht="15.75">
      <c r="B4" s="2" t="s">
        <v>45</v>
      </c>
      <c r="C4" s="9"/>
      <c r="D4" s="2"/>
      <c r="E4" s="77"/>
    </row>
    <row r="5" spans="2:6" s="8" customFormat="1" ht="15.75">
      <c r="B5" s="2" t="s">
        <v>241</v>
      </c>
      <c r="C5" s="9"/>
      <c r="D5" s="2"/>
      <c r="E5" s="9"/>
      <c r="F5" s="9">
        <v>2014</v>
      </c>
    </row>
    <row r="6" spans="2:5" s="8" customFormat="1" ht="15.75">
      <c r="B6" s="9" t="s">
        <v>2</v>
      </c>
      <c r="C6" s="9" t="s">
        <v>3</v>
      </c>
      <c r="D6" s="9" t="s">
        <v>4</v>
      </c>
      <c r="E6" s="9"/>
    </row>
    <row r="7" spans="2:8" ht="15">
      <c r="B7" s="1">
        <v>150</v>
      </c>
      <c r="C7" s="1">
        <v>12003</v>
      </c>
      <c r="D7" s="5" t="s">
        <v>104</v>
      </c>
      <c r="E7" s="3"/>
      <c r="F7" s="3">
        <v>9884.84</v>
      </c>
      <c r="H7" s="3"/>
    </row>
    <row r="8" spans="2:8" ht="15">
      <c r="B8" s="1">
        <v>150</v>
      </c>
      <c r="C8" s="1">
        <v>12006</v>
      </c>
      <c r="D8" s="5" t="s">
        <v>14</v>
      </c>
      <c r="E8" s="3"/>
      <c r="F8" s="3">
        <v>4695.34</v>
      </c>
      <c r="H8" s="3"/>
    </row>
    <row r="9" spans="2:8" ht="15">
      <c r="B9" s="1">
        <v>150</v>
      </c>
      <c r="C9" s="1">
        <v>12100</v>
      </c>
      <c r="D9" s="5" t="s">
        <v>49</v>
      </c>
      <c r="E9" s="3"/>
      <c r="F9" s="3">
        <v>5527.06</v>
      </c>
      <c r="H9" s="3"/>
    </row>
    <row r="10" spans="2:8" ht="15">
      <c r="B10" s="1">
        <v>150</v>
      </c>
      <c r="C10" s="1">
        <v>12101</v>
      </c>
      <c r="D10" s="5" t="s">
        <v>16</v>
      </c>
      <c r="E10" s="3"/>
      <c r="F10" s="3">
        <v>11815.44</v>
      </c>
      <c r="H10" s="3"/>
    </row>
    <row r="11" spans="2:8" ht="15">
      <c r="B11" s="1">
        <v>150</v>
      </c>
      <c r="C11" s="1">
        <v>13000</v>
      </c>
      <c r="D11" s="5" t="s">
        <v>51</v>
      </c>
      <c r="E11" s="3"/>
      <c r="F11" s="3">
        <v>541740.89</v>
      </c>
      <c r="H11" s="3"/>
    </row>
    <row r="12" spans="2:8" ht="15">
      <c r="B12" s="1">
        <v>150</v>
      </c>
      <c r="C12" s="1">
        <v>13100</v>
      </c>
      <c r="D12" s="5" t="s">
        <v>107</v>
      </c>
      <c r="E12" s="3"/>
      <c r="F12" s="3">
        <v>6</v>
      </c>
      <c r="H12" s="3"/>
    </row>
    <row r="13" spans="2:8" ht="15">
      <c r="B13" s="1">
        <v>150</v>
      </c>
      <c r="C13" s="1">
        <v>15000</v>
      </c>
      <c r="D13" s="5" t="s">
        <v>17</v>
      </c>
      <c r="E13" s="3"/>
      <c r="F13" s="3">
        <v>176901.6</v>
      </c>
      <c r="H13" s="3"/>
    </row>
    <row r="14" spans="2:8" ht="15">
      <c r="B14" s="1">
        <v>150</v>
      </c>
      <c r="C14" s="1">
        <v>15100</v>
      </c>
      <c r="D14" s="5" t="s">
        <v>18</v>
      </c>
      <c r="E14" s="3"/>
      <c r="F14" s="3">
        <v>6</v>
      </c>
      <c r="H14" s="3"/>
    </row>
    <row r="15" spans="2:8" ht="15">
      <c r="B15" s="1">
        <v>150</v>
      </c>
      <c r="C15" s="1">
        <v>15300</v>
      </c>
      <c r="D15" s="5" t="s">
        <v>160</v>
      </c>
      <c r="E15" s="3"/>
      <c r="F15" s="3">
        <v>8245.92</v>
      </c>
      <c r="H15" s="3"/>
    </row>
    <row r="16" spans="2:8" ht="15">
      <c r="B16" s="1">
        <v>150</v>
      </c>
      <c r="C16" s="1">
        <v>16000</v>
      </c>
      <c r="D16" s="5" t="s">
        <v>9</v>
      </c>
      <c r="E16" s="3"/>
      <c r="F16" s="3">
        <v>268415.52</v>
      </c>
      <c r="H16" s="3"/>
    </row>
    <row r="17" spans="2:8" ht="15">
      <c r="B17" s="1">
        <v>150</v>
      </c>
      <c r="C17" s="1">
        <v>16104</v>
      </c>
      <c r="D17" s="5" t="s">
        <v>242</v>
      </c>
      <c r="E17" s="3"/>
      <c r="F17" s="3">
        <v>6</v>
      </c>
      <c r="H17" s="3"/>
    </row>
    <row r="18" spans="2:8" ht="15">
      <c r="B18" s="1">
        <v>150</v>
      </c>
      <c r="C18" s="1">
        <v>16400</v>
      </c>
      <c r="D18" s="5" t="s">
        <v>10</v>
      </c>
      <c r="E18" s="3"/>
      <c r="F18" s="3">
        <v>3715</v>
      </c>
      <c r="H18" s="3"/>
    </row>
    <row r="19" spans="2:8" s="8" customFormat="1" ht="15.75">
      <c r="B19" s="9"/>
      <c r="C19" s="9"/>
      <c r="D19" s="2" t="s">
        <v>21</v>
      </c>
      <c r="E19" s="13"/>
      <c r="F19" s="12">
        <f>SUM(F7:F18)</f>
        <v>1030959.6100000001</v>
      </c>
      <c r="H19" s="12"/>
    </row>
    <row r="20" spans="2:6" s="8" customFormat="1" ht="15.75">
      <c r="B20" s="9"/>
      <c r="C20" s="9"/>
      <c r="D20" s="2"/>
      <c r="E20" s="12"/>
      <c r="F20" s="12"/>
    </row>
    <row r="21" spans="2:6" s="8" customFormat="1" ht="15.75">
      <c r="B21" s="9"/>
      <c r="C21" s="9"/>
      <c r="D21" s="2"/>
      <c r="E21" s="12"/>
      <c r="F21" s="12"/>
    </row>
    <row r="22" spans="2:6" s="8" customFormat="1" ht="15.75">
      <c r="B22" s="2" t="s">
        <v>243</v>
      </c>
      <c r="C22" s="9"/>
      <c r="D22" s="2"/>
      <c r="E22" s="12"/>
      <c r="F22" s="12"/>
    </row>
    <row r="23" spans="2:6" ht="15.75">
      <c r="B23" s="2" t="s">
        <v>244</v>
      </c>
      <c r="E23" s="3"/>
      <c r="F23" s="3"/>
    </row>
    <row r="24" spans="2:7" ht="15">
      <c r="B24" s="1">
        <v>155</v>
      </c>
      <c r="C24" s="1">
        <v>20400</v>
      </c>
      <c r="D24" s="5" t="s">
        <v>245</v>
      </c>
      <c r="E24" s="14"/>
      <c r="F24" s="3">
        <v>46323.33</v>
      </c>
      <c r="G24" s="58"/>
    </row>
    <row r="25" spans="2:6" ht="15">
      <c r="B25" s="1">
        <v>155</v>
      </c>
      <c r="C25" s="1">
        <v>21000</v>
      </c>
      <c r="D25" s="5" t="s">
        <v>246</v>
      </c>
      <c r="E25" s="14"/>
      <c r="F25" s="3">
        <v>81300</v>
      </c>
    </row>
    <row r="26" spans="2:6" ht="15">
      <c r="B26" s="1">
        <v>155</v>
      </c>
      <c r="C26" s="1">
        <v>21001</v>
      </c>
      <c r="D26" s="5" t="s">
        <v>247</v>
      </c>
      <c r="E26" s="14"/>
      <c r="F26" s="3">
        <v>7125</v>
      </c>
    </row>
    <row r="27" spans="2:6" ht="15">
      <c r="B27" s="1">
        <v>155</v>
      </c>
      <c r="C27" s="1">
        <v>21300</v>
      </c>
      <c r="D27" s="5" t="s">
        <v>248</v>
      </c>
      <c r="E27" s="14"/>
      <c r="F27" s="3">
        <v>3325</v>
      </c>
    </row>
    <row r="28" spans="2:6" ht="15">
      <c r="B28" s="1">
        <v>155</v>
      </c>
      <c r="C28" s="1">
        <v>21301</v>
      </c>
      <c r="D28" s="5" t="s">
        <v>249</v>
      </c>
      <c r="E28" s="14"/>
      <c r="F28" s="3">
        <v>1231.2</v>
      </c>
    </row>
    <row r="29" spans="2:6" ht="15">
      <c r="B29" s="1">
        <v>155</v>
      </c>
      <c r="C29" s="1">
        <v>21400</v>
      </c>
      <c r="D29" s="5" t="s">
        <v>164</v>
      </c>
      <c r="E29" s="14"/>
      <c r="F29" s="3">
        <v>2278.26</v>
      </c>
    </row>
    <row r="30" spans="2:6" ht="15">
      <c r="B30" s="1">
        <v>155</v>
      </c>
      <c r="C30" s="1">
        <v>22103</v>
      </c>
      <c r="D30" s="5" t="s">
        <v>23</v>
      </c>
      <c r="E30" s="14"/>
      <c r="F30" s="14">
        <v>13845</v>
      </c>
    </row>
    <row r="31" spans="2:6" ht="15">
      <c r="B31" s="1">
        <v>155</v>
      </c>
      <c r="C31" s="1">
        <v>22104</v>
      </c>
      <c r="D31" s="5" t="s">
        <v>167</v>
      </c>
      <c r="E31" s="14"/>
      <c r="F31" s="3">
        <v>5700</v>
      </c>
    </row>
    <row r="32" spans="2:6" ht="15">
      <c r="B32" s="1">
        <v>155</v>
      </c>
      <c r="C32" s="1">
        <v>22400</v>
      </c>
      <c r="D32" s="5" t="s">
        <v>172</v>
      </c>
      <c r="E32" s="14"/>
      <c r="F32" s="3">
        <v>4060</v>
      </c>
    </row>
    <row r="33" spans="2:6" s="8" customFormat="1" ht="15.75">
      <c r="B33" s="9"/>
      <c r="C33" s="9"/>
      <c r="D33" s="2" t="s">
        <v>90</v>
      </c>
      <c r="E33" s="13"/>
      <c r="F33" s="13">
        <f>SUM(F24:F32)</f>
        <v>165187.79000000004</v>
      </c>
    </row>
    <row r="34" spans="2:6" s="8" customFormat="1" ht="15.75">
      <c r="B34" s="9"/>
      <c r="C34" s="9"/>
      <c r="D34" s="25"/>
      <c r="E34" s="14"/>
      <c r="F34" s="12"/>
    </row>
    <row r="35" spans="2:6" s="8" customFormat="1" ht="15.75">
      <c r="B35" s="9"/>
      <c r="C35" s="9"/>
      <c r="D35" s="2"/>
      <c r="E35" s="12"/>
      <c r="F35" s="12"/>
    </row>
    <row r="36" spans="2:6" s="8" customFormat="1" ht="15.75">
      <c r="B36" s="9"/>
      <c r="C36" s="9"/>
      <c r="D36" s="2" t="s">
        <v>250</v>
      </c>
      <c r="E36" s="13"/>
      <c r="F36" s="13">
        <f>SUM(F19+F33)</f>
        <v>1196147.4000000001</v>
      </c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0.75" customHeight="1">
      <c r="B46" s="4"/>
      <c r="C46" s="4"/>
      <c r="D46" s="4"/>
    </row>
    <row r="47" spans="2:4" ht="15" hidden="1">
      <c r="B47" s="4"/>
      <c r="C47" s="4"/>
      <c r="D47" s="4"/>
    </row>
    <row r="48" spans="2:4" ht="15" hidden="1">
      <c r="B48" s="4"/>
      <c r="C48" s="4"/>
      <c r="D48" s="4"/>
    </row>
    <row r="49" spans="2:4" ht="15" hidden="1">
      <c r="B49" s="4"/>
      <c r="C49" s="4"/>
      <c r="D49" s="4"/>
    </row>
    <row r="50" spans="2:4" ht="15" hidden="1">
      <c r="B50" s="4"/>
      <c r="C50" s="4"/>
      <c r="D50" s="4"/>
    </row>
    <row r="51" spans="2:4" ht="15" hidden="1">
      <c r="B51" s="4"/>
      <c r="C51" s="4"/>
      <c r="D51" s="4"/>
    </row>
    <row r="52" spans="2:4" ht="15" hidden="1">
      <c r="B52" s="4"/>
      <c r="C52" s="4"/>
      <c r="D52" s="4"/>
    </row>
    <row r="53" spans="2:4" ht="15" hidden="1">
      <c r="B53" s="4"/>
      <c r="C53" s="4"/>
      <c r="D53" s="4"/>
    </row>
    <row r="54" spans="2:4" ht="15" hidden="1">
      <c r="B54" s="4"/>
      <c r="C54" s="4"/>
      <c r="D54" s="4"/>
    </row>
    <row r="55" spans="2:4" ht="15">
      <c r="B55" s="4"/>
      <c r="C55" s="4"/>
      <c r="D55" s="4"/>
    </row>
    <row r="56" spans="2:4" ht="15">
      <c r="B56" s="4"/>
      <c r="C56" s="4"/>
      <c r="D56" s="4"/>
    </row>
    <row r="57" spans="2:4" ht="15">
      <c r="B57" s="4"/>
      <c r="C57" s="4"/>
      <c r="D57" s="4"/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workbookViewId="0" topLeftCell="A16">
      <selection activeCell="E12" sqref="E12"/>
    </sheetView>
  </sheetViews>
  <sheetFormatPr defaultColWidth="11.421875" defaultRowHeight="12.75"/>
  <cols>
    <col min="1" max="1" width="4.7109375" style="4" customWidth="1"/>
    <col min="2" max="2" width="5.7109375" style="1" customWidth="1"/>
    <col min="3" max="3" width="9.28125" style="1" customWidth="1"/>
    <col min="4" max="4" width="46.28125" style="5" customWidth="1"/>
    <col min="5" max="5" width="17.00390625" style="4" customWidth="1"/>
    <col min="6" max="6" width="12.57421875" style="4" customWidth="1"/>
    <col min="7" max="16384" width="11.421875" style="4" customWidth="1"/>
  </cols>
  <sheetData>
    <row r="2" spans="2:4" s="8" customFormat="1" ht="15.75">
      <c r="B2" s="9"/>
      <c r="C2" s="9"/>
      <c r="D2" s="2" t="s">
        <v>251</v>
      </c>
    </row>
    <row r="3" ht="12" customHeight="1"/>
    <row r="5" spans="2:4" s="8" customFormat="1" ht="15.75" customHeight="1">
      <c r="B5" s="2" t="s">
        <v>45</v>
      </c>
      <c r="C5" s="9"/>
      <c r="D5" s="2"/>
    </row>
    <row r="6" spans="2:6" s="8" customFormat="1" ht="15.75">
      <c r="B6" s="2" t="s">
        <v>252</v>
      </c>
      <c r="C6" s="9"/>
      <c r="D6" s="2"/>
      <c r="E6" s="9"/>
      <c r="F6" s="9">
        <v>2014</v>
      </c>
    </row>
    <row r="7" spans="2:5" s="8" customFormat="1" ht="15.75">
      <c r="B7" s="9" t="s">
        <v>2</v>
      </c>
      <c r="C7" s="9" t="s">
        <v>3</v>
      </c>
      <c r="D7" s="9" t="s">
        <v>4</v>
      </c>
      <c r="E7" s="77"/>
    </row>
    <row r="8" spans="2:6" ht="15">
      <c r="B8" s="1">
        <v>920</v>
      </c>
      <c r="C8" s="1">
        <v>12003</v>
      </c>
      <c r="D8" s="79" t="s">
        <v>253</v>
      </c>
      <c r="E8" s="3"/>
      <c r="F8" s="3">
        <v>9884.84</v>
      </c>
    </row>
    <row r="9" spans="2:6" ht="15">
      <c r="B9" s="1">
        <v>920</v>
      </c>
      <c r="C9" s="1">
        <v>12006</v>
      </c>
      <c r="D9" s="79" t="s">
        <v>14</v>
      </c>
      <c r="E9" s="3"/>
      <c r="F9" s="3">
        <v>2686.12</v>
      </c>
    </row>
    <row r="10" spans="2:6" ht="15">
      <c r="B10" s="1">
        <v>920</v>
      </c>
      <c r="C10" s="1">
        <v>12100</v>
      </c>
      <c r="D10" s="79" t="s">
        <v>49</v>
      </c>
      <c r="E10" s="3"/>
      <c r="F10" s="3">
        <v>5527.06</v>
      </c>
    </row>
    <row r="11" spans="2:6" ht="15">
      <c r="B11" s="1">
        <v>920</v>
      </c>
      <c r="C11" s="1">
        <v>12101</v>
      </c>
      <c r="D11" s="5" t="s">
        <v>16</v>
      </c>
      <c r="E11" s="3"/>
      <c r="F11" s="3">
        <v>12887.56</v>
      </c>
    </row>
    <row r="12" spans="2:6" ht="15">
      <c r="B12" s="1">
        <v>920</v>
      </c>
      <c r="C12" s="1">
        <v>13100</v>
      </c>
      <c r="D12" s="5" t="s">
        <v>254</v>
      </c>
      <c r="E12" s="3"/>
      <c r="F12" s="3">
        <v>6</v>
      </c>
    </row>
    <row r="13" spans="2:6" ht="15">
      <c r="B13" s="1">
        <v>920</v>
      </c>
      <c r="C13" s="1">
        <v>15000</v>
      </c>
      <c r="D13" s="5" t="s">
        <v>255</v>
      </c>
      <c r="E13" s="3"/>
      <c r="F13" s="3">
        <v>10304.18</v>
      </c>
    </row>
    <row r="14" spans="2:6" ht="15">
      <c r="B14" s="1">
        <v>920</v>
      </c>
      <c r="C14" s="1">
        <v>16000</v>
      </c>
      <c r="D14" s="5" t="s">
        <v>9</v>
      </c>
      <c r="E14" s="3"/>
      <c r="F14" s="3">
        <v>10327.75</v>
      </c>
    </row>
    <row r="15" spans="2:6" ht="15">
      <c r="B15" s="1">
        <v>920</v>
      </c>
      <c r="C15" s="1">
        <v>16400</v>
      </c>
      <c r="D15" s="5" t="s">
        <v>57</v>
      </c>
      <c r="E15" s="3"/>
      <c r="F15" s="3">
        <v>360</v>
      </c>
    </row>
    <row r="16" spans="2:6" s="8" customFormat="1" ht="15.75">
      <c r="B16" s="9"/>
      <c r="C16" s="9"/>
      <c r="D16" s="2" t="s">
        <v>256</v>
      </c>
      <c r="E16" s="13"/>
      <c r="F16" s="12">
        <f>SUM(F8:F15)</f>
        <v>51983.51</v>
      </c>
    </row>
    <row r="17" spans="2:6" s="8" customFormat="1" ht="15.75" customHeight="1">
      <c r="B17" s="9"/>
      <c r="C17" s="9"/>
      <c r="D17" s="2"/>
      <c r="E17" s="12"/>
      <c r="F17" s="12"/>
    </row>
    <row r="18" spans="2:6" s="8" customFormat="1" ht="15.75">
      <c r="B18" s="2"/>
      <c r="C18" s="9"/>
      <c r="D18" s="2"/>
      <c r="E18" s="12"/>
      <c r="F18" s="12"/>
    </row>
    <row r="19" spans="2:6" s="8" customFormat="1" ht="15.75">
      <c r="B19" s="2" t="s">
        <v>257</v>
      </c>
      <c r="C19" s="9"/>
      <c r="D19" s="2"/>
      <c r="E19" s="12"/>
      <c r="F19" s="12"/>
    </row>
    <row r="20" spans="2:6" ht="15.75">
      <c r="B20" s="8" t="s">
        <v>258</v>
      </c>
      <c r="E20" s="3"/>
      <c r="F20" s="3"/>
    </row>
    <row r="21" spans="2:6" ht="15">
      <c r="B21" s="1">
        <v>491</v>
      </c>
      <c r="C21" s="1">
        <v>22602</v>
      </c>
      <c r="D21" s="5" t="s">
        <v>259</v>
      </c>
      <c r="E21" s="14"/>
      <c r="F21" s="3">
        <v>7125</v>
      </c>
    </row>
    <row r="22" spans="4:6" ht="15">
      <c r="D22" s="5" t="s">
        <v>260</v>
      </c>
      <c r="E22" s="3"/>
      <c r="F22" s="3">
        <f>SUM(F21)</f>
        <v>7125</v>
      </c>
    </row>
    <row r="23" spans="5:6" ht="15">
      <c r="E23" s="3"/>
      <c r="F23" s="3"/>
    </row>
    <row r="24" spans="5:6" ht="15">
      <c r="E24" s="3"/>
      <c r="F24" s="3"/>
    </row>
    <row r="25" spans="2:6" s="8" customFormat="1" ht="15.75">
      <c r="B25" s="2" t="s">
        <v>261</v>
      </c>
      <c r="C25" s="9"/>
      <c r="D25" s="2"/>
      <c r="E25" s="12"/>
      <c r="F25" s="12"/>
    </row>
    <row r="26" spans="2:7" ht="15">
      <c r="B26" s="1">
        <v>924</v>
      </c>
      <c r="C26" s="1">
        <v>22100</v>
      </c>
      <c r="D26" s="5" t="s">
        <v>262</v>
      </c>
      <c r="E26" s="3"/>
      <c r="F26" s="3">
        <v>22000</v>
      </c>
      <c r="G26" s="58"/>
    </row>
    <row r="27" spans="2:7" ht="15">
      <c r="B27" s="1">
        <v>924</v>
      </c>
      <c r="C27" s="1">
        <v>22101</v>
      </c>
      <c r="D27" s="5" t="s">
        <v>263</v>
      </c>
      <c r="E27" s="3"/>
      <c r="F27" s="3">
        <v>6211</v>
      </c>
      <c r="G27" s="58"/>
    </row>
    <row r="28" spans="2:6" ht="15">
      <c r="B28" s="1">
        <v>924</v>
      </c>
      <c r="C28" s="1">
        <v>22601</v>
      </c>
      <c r="D28" s="5" t="s">
        <v>264</v>
      </c>
      <c r="E28" s="14"/>
      <c r="F28" s="3">
        <v>2600</v>
      </c>
    </row>
    <row r="29" spans="2:6" ht="15">
      <c r="B29" s="1">
        <v>924</v>
      </c>
      <c r="C29" s="1">
        <v>22699</v>
      </c>
      <c r="D29" s="5" t="s">
        <v>265</v>
      </c>
      <c r="E29" s="14"/>
      <c r="F29" s="3">
        <v>1900</v>
      </c>
    </row>
    <row r="30" spans="4:6" ht="15">
      <c r="D30" s="5" t="s">
        <v>266</v>
      </c>
      <c r="E30" s="3"/>
      <c r="F30" s="3">
        <f>SUM(F26:F29)</f>
        <v>32711</v>
      </c>
    </row>
    <row r="31" spans="5:6" ht="15">
      <c r="E31" s="3"/>
      <c r="F31" s="3"/>
    </row>
    <row r="32" spans="2:6" s="8" customFormat="1" ht="15.75">
      <c r="B32" s="9"/>
      <c r="C32" s="9"/>
      <c r="D32" s="2" t="s">
        <v>90</v>
      </c>
      <c r="E32" s="12"/>
      <c r="F32" s="12">
        <f>SUM(F22+F30)</f>
        <v>39836</v>
      </c>
    </row>
    <row r="33" spans="2:5" s="8" customFormat="1" ht="15.75">
      <c r="B33" s="9"/>
      <c r="C33" s="9"/>
      <c r="D33" s="2"/>
      <c r="E33" s="12"/>
    </row>
    <row r="34" ht="14.25" customHeight="1">
      <c r="E34" s="3"/>
    </row>
    <row r="35" spans="1:5" s="8" customFormat="1" ht="14.25" customHeight="1">
      <c r="A35" s="9"/>
      <c r="B35" s="2" t="s">
        <v>91</v>
      </c>
      <c r="C35" s="9"/>
      <c r="D35" s="2"/>
      <c r="E35" s="12"/>
    </row>
    <row r="36" spans="2:5" s="2" customFormat="1" ht="15.75">
      <c r="B36" s="2" t="s">
        <v>267</v>
      </c>
      <c r="E36" s="80"/>
    </row>
    <row r="37" spans="2:5" s="2" customFormat="1" ht="15.75">
      <c r="B37" s="2" t="s">
        <v>32</v>
      </c>
      <c r="E37" s="80"/>
    </row>
    <row r="38" spans="2:6" s="2" customFormat="1" ht="15.75">
      <c r="B38" s="25">
        <v>924</v>
      </c>
      <c r="C38" s="1">
        <v>48000</v>
      </c>
      <c r="D38" s="5" t="s">
        <v>268</v>
      </c>
      <c r="E38" s="46"/>
      <c r="F38" s="46">
        <v>6</v>
      </c>
    </row>
    <row r="39" spans="2:6" s="22" customFormat="1" ht="15">
      <c r="B39" s="24">
        <v>924</v>
      </c>
      <c r="C39" s="24">
        <v>48001</v>
      </c>
      <c r="D39" s="22" t="s">
        <v>269</v>
      </c>
      <c r="E39" s="14"/>
      <c r="F39" s="14">
        <v>1250</v>
      </c>
    </row>
    <row r="40" spans="2:6" s="8" customFormat="1" ht="15.75">
      <c r="B40" s="9"/>
      <c r="C40" s="9"/>
      <c r="D40" s="2" t="s">
        <v>99</v>
      </c>
      <c r="E40" s="12"/>
      <c r="F40" s="12">
        <f>SUM(F38:F39)</f>
        <v>1256</v>
      </c>
    </row>
    <row r="41" spans="2:5" s="8" customFormat="1" ht="13.5" customHeight="1">
      <c r="B41" s="9"/>
      <c r="C41" s="9"/>
      <c r="D41" s="2"/>
      <c r="E41" s="12"/>
    </row>
    <row r="42" spans="2:5" s="8" customFormat="1" ht="13.5" customHeight="1">
      <c r="B42" s="9"/>
      <c r="C42" s="9"/>
      <c r="D42" s="2"/>
      <c r="E42" s="12"/>
    </row>
    <row r="43" spans="2:6" s="8" customFormat="1" ht="15.75">
      <c r="B43" s="9"/>
      <c r="C43" s="9"/>
      <c r="D43" s="2" t="s">
        <v>270</v>
      </c>
      <c r="E43" s="64"/>
      <c r="F43" s="64">
        <f>SUM(F40+F32+F16)</f>
        <v>93075.51000000001</v>
      </c>
    </row>
    <row r="45" spans="1:2" ht="15">
      <c r="A45" s="3"/>
      <c r="B45" s="3"/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0.75" customHeight="1">
      <c r="B48" s="4"/>
      <c r="C48" s="4"/>
      <c r="D48" s="4"/>
    </row>
    <row r="49" spans="2:4" ht="15" hidden="1">
      <c r="B49" s="4"/>
      <c r="C49" s="4"/>
      <c r="D49" s="4"/>
    </row>
    <row r="50" spans="2:4" ht="15" hidden="1">
      <c r="B50" s="4"/>
      <c r="C50" s="4"/>
      <c r="D50" s="4"/>
    </row>
    <row r="51" spans="2:4" ht="15" hidden="1">
      <c r="B51" s="4"/>
      <c r="C51" s="4"/>
      <c r="D51" s="4"/>
    </row>
    <row r="52" spans="2:4" ht="15" hidden="1">
      <c r="B52" s="4"/>
      <c r="C52" s="4"/>
      <c r="D52" s="4"/>
    </row>
    <row r="53" spans="2:4" ht="15" hidden="1">
      <c r="B53" s="4"/>
      <c r="C53" s="4"/>
      <c r="D53" s="4"/>
    </row>
    <row r="54" spans="2:4" ht="15" hidden="1">
      <c r="B54" s="4"/>
      <c r="C54" s="4"/>
      <c r="D54" s="4"/>
    </row>
    <row r="55" spans="2:4" ht="15" hidden="1">
      <c r="B55" s="4"/>
      <c r="C55" s="4"/>
      <c r="D55" s="4"/>
    </row>
    <row r="56" spans="2:4" ht="15" hidden="1">
      <c r="B56" s="4"/>
      <c r="C56" s="4"/>
      <c r="D56" s="4"/>
    </row>
    <row r="57" spans="2:4" ht="15">
      <c r="B57" s="4"/>
      <c r="C57" s="4"/>
      <c r="D57" s="4"/>
    </row>
    <row r="58" spans="2:4" ht="15">
      <c r="B58" s="4"/>
      <c r="C58" s="4"/>
      <c r="D58" s="4"/>
    </row>
    <row r="59" spans="2:4" ht="15">
      <c r="B59" s="4"/>
      <c r="C59" s="4"/>
      <c r="D59" s="4"/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9"/>
  <sheetViews>
    <sheetView workbookViewId="0" topLeftCell="A19">
      <selection activeCell="D27" sqref="D27"/>
    </sheetView>
  </sheetViews>
  <sheetFormatPr defaultColWidth="11.421875" defaultRowHeight="12.75"/>
  <cols>
    <col min="1" max="1" width="4.8515625" style="4" customWidth="1"/>
    <col min="2" max="2" width="5.7109375" style="1" customWidth="1"/>
    <col min="3" max="3" width="9.28125" style="1" customWidth="1"/>
    <col min="4" max="4" width="46.28125" style="5" customWidth="1"/>
    <col min="5" max="5" width="14.57421875" style="4" bestFit="1" customWidth="1"/>
    <col min="6" max="6" width="14.7109375" style="4" customWidth="1"/>
    <col min="7" max="7" width="12.7109375" style="4" bestFit="1" customWidth="1"/>
    <col min="8" max="16384" width="11.421875" style="4" customWidth="1"/>
  </cols>
  <sheetData>
    <row r="2" spans="2:4" s="8" customFormat="1" ht="15.75">
      <c r="B2" s="9"/>
      <c r="C2" s="9"/>
      <c r="D2" s="9" t="s">
        <v>271</v>
      </c>
    </row>
    <row r="5" spans="2:4" s="8" customFormat="1" ht="15.75">
      <c r="B5" s="2" t="s">
        <v>45</v>
      </c>
      <c r="C5" s="9"/>
      <c r="D5" s="2"/>
    </row>
    <row r="6" spans="2:6" s="8" customFormat="1" ht="15.75">
      <c r="B6" s="9" t="s">
        <v>2</v>
      </c>
      <c r="C6" s="9" t="s">
        <v>3</v>
      </c>
      <c r="D6" s="9" t="s">
        <v>4</v>
      </c>
      <c r="E6" s="9"/>
      <c r="F6" s="9">
        <v>2014</v>
      </c>
    </row>
    <row r="7" spans="2:6" ht="15">
      <c r="B7" s="1">
        <v>931</v>
      </c>
      <c r="C7" s="1">
        <v>12000</v>
      </c>
      <c r="D7" s="5" t="s">
        <v>272</v>
      </c>
      <c r="E7" s="3"/>
      <c r="F7" s="3">
        <v>44031.96</v>
      </c>
    </row>
    <row r="8" spans="2:7" ht="15">
      <c r="B8" s="1">
        <v>931</v>
      </c>
      <c r="C8" s="1">
        <v>12003</v>
      </c>
      <c r="D8" s="5" t="s">
        <v>273</v>
      </c>
      <c r="E8" s="3"/>
      <c r="F8" s="3">
        <v>118618.08</v>
      </c>
      <c r="G8" s="3"/>
    </row>
    <row r="9" spans="2:6" ht="15">
      <c r="B9" s="1">
        <v>931</v>
      </c>
      <c r="C9" s="1">
        <v>12004</v>
      </c>
      <c r="D9" s="5" t="s">
        <v>274</v>
      </c>
      <c r="E9" s="3"/>
      <c r="F9" s="3">
        <v>25135.74</v>
      </c>
    </row>
    <row r="10" spans="2:6" ht="15">
      <c r="B10" s="1">
        <v>931</v>
      </c>
      <c r="C10" s="1">
        <v>12006</v>
      </c>
      <c r="D10" s="5" t="s">
        <v>14</v>
      </c>
      <c r="E10" s="3"/>
      <c r="F10" s="3">
        <v>46895.22</v>
      </c>
    </row>
    <row r="11" spans="2:6" ht="15">
      <c r="B11" s="1">
        <v>931</v>
      </c>
      <c r="C11" s="1">
        <v>12100</v>
      </c>
      <c r="D11" s="5" t="s">
        <v>49</v>
      </c>
      <c r="E11" s="3"/>
      <c r="F11" s="3">
        <v>123586.26</v>
      </c>
    </row>
    <row r="12" spans="2:6" ht="15">
      <c r="B12" s="1">
        <v>931</v>
      </c>
      <c r="C12" s="1">
        <v>12101</v>
      </c>
      <c r="D12" s="5" t="s">
        <v>16</v>
      </c>
      <c r="E12" s="3"/>
      <c r="F12" s="3">
        <v>187622.68</v>
      </c>
    </row>
    <row r="13" spans="2:6" ht="15">
      <c r="B13" s="1">
        <v>931</v>
      </c>
      <c r="C13" s="1">
        <v>14300</v>
      </c>
      <c r="D13" s="5" t="s">
        <v>190</v>
      </c>
      <c r="E13" s="3"/>
      <c r="F13" s="3">
        <v>6</v>
      </c>
    </row>
    <row r="14" spans="2:6" ht="15">
      <c r="B14" s="1">
        <v>931</v>
      </c>
      <c r="C14" s="1">
        <v>15000</v>
      </c>
      <c r="D14" s="5" t="s">
        <v>17</v>
      </c>
      <c r="E14" s="3"/>
      <c r="F14" s="3">
        <v>94310.11</v>
      </c>
    </row>
    <row r="15" spans="2:6" ht="15">
      <c r="B15" s="1">
        <v>931</v>
      </c>
      <c r="C15" s="1">
        <v>16000</v>
      </c>
      <c r="D15" s="5" t="s">
        <v>9</v>
      </c>
      <c r="E15" s="3"/>
      <c r="F15" s="3">
        <v>175380.89</v>
      </c>
    </row>
    <row r="16" spans="2:7" ht="15">
      <c r="B16" s="1">
        <v>931</v>
      </c>
      <c r="C16" s="1">
        <v>16400</v>
      </c>
      <c r="D16" s="5" t="s">
        <v>10</v>
      </c>
      <c r="E16" s="3"/>
      <c r="F16" s="3">
        <v>6780</v>
      </c>
      <c r="G16" s="3"/>
    </row>
    <row r="17" spans="2:6" s="8" customFormat="1" ht="15.75">
      <c r="B17" s="9"/>
      <c r="C17" s="9"/>
      <c r="D17" s="2" t="s">
        <v>21</v>
      </c>
      <c r="E17" s="12"/>
      <c r="F17" s="12">
        <f>SUM(F7:F16)</f>
        <v>822366.94</v>
      </c>
    </row>
    <row r="18" spans="2:6" s="8" customFormat="1" ht="15.75">
      <c r="B18" s="9"/>
      <c r="C18" s="9"/>
      <c r="D18" s="2"/>
      <c r="E18" s="12"/>
      <c r="F18" s="12"/>
    </row>
    <row r="19" spans="2:6" s="8" customFormat="1" ht="15.75">
      <c r="B19" s="9"/>
      <c r="C19" s="9"/>
      <c r="D19" s="2"/>
      <c r="E19" s="12"/>
      <c r="F19" s="12"/>
    </row>
    <row r="20" spans="2:6" s="8" customFormat="1" ht="15.75">
      <c r="B20" s="2" t="s">
        <v>275</v>
      </c>
      <c r="C20" s="9"/>
      <c r="D20" s="2"/>
      <c r="E20" s="12"/>
      <c r="F20" s="12"/>
    </row>
    <row r="21" spans="2:7" ht="15">
      <c r="B21" s="53">
        <v>931</v>
      </c>
      <c r="C21" s="1">
        <v>227081</v>
      </c>
      <c r="D21" s="5" t="s">
        <v>276</v>
      </c>
      <c r="E21" s="3"/>
      <c r="F21" s="3">
        <v>230000</v>
      </c>
      <c r="G21" s="40"/>
    </row>
    <row r="22" spans="2:6" s="52" customFormat="1" ht="15">
      <c r="B22" s="53">
        <v>931</v>
      </c>
      <c r="C22" s="53">
        <v>22799</v>
      </c>
      <c r="D22" s="54" t="s">
        <v>277</v>
      </c>
      <c r="E22" s="67"/>
      <c r="F22" s="67">
        <v>2000</v>
      </c>
    </row>
    <row r="23" spans="2:6" s="73" customFormat="1" ht="15">
      <c r="B23" s="53">
        <v>931</v>
      </c>
      <c r="C23" s="53">
        <v>22900</v>
      </c>
      <c r="D23" s="54" t="s">
        <v>278</v>
      </c>
      <c r="E23" s="74"/>
      <c r="F23" s="67">
        <v>130000</v>
      </c>
    </row>
    <row r="24" spans="2:6" s="8" customFormat="1" ht="15.75">
      <c r="B24" s="9"/>
      <c r="C24" s="9"/>
      <c r="D24" s="2" t="s">
        <v>90</v>
      </c>
      <c r="E24" s="12"/>
      <c r="F24" s="12">
        <f>SUM(F21:F23)</f>
        <v>362000</v>
      </c>
    </row>
    <row r="25" spans="5:6" ht="15">
      <c r="E25" s="3"/>
      <c r="F25" s="3"/>
    </row>
    <row r="26" spans="2:6" s="8" customFormat="1" ht="15.75">
      <c r="B26" s="2" t="s">
        <v>279</v>
      </c>
      <c r="C26" s="9"/>
      <c r="D26" s="2"/>
      <c r="E26" s="12"/>
      <c r="F26" s="12"/>
    </row>
    <row r="27" spans="2:6" ht="15">
      <c r="B27" s="81" t="s">
        <v>280</v>
      </c>
      <c r="C27" s="1">
        <v>31000</v>
      </c>
      <c r="D27" s="5" t="s">
        <v>281</v>
      </c>
      <c r="E27" s="3"/>
      <c r="F27" s="3">
        <v>11673.93</v>
      </c>
    </row>
    <row r="28" spans="2:6" ht="15">
      <c r="B28" s="81" t="s">
        <v>280</v>
      </c>
      <c r="C28" s="1">
        <v>31001</v>
      </c>
      <c r="D28" s="5" t="s">
        <v>282</v>
      </c>
      <c r="E28" s="3"/>
      <c r="F28" s="3">
        <v>235903.5</v>
      </c>
    </row>
    <row r="29" spans="2:6" ht="15">
      <c r="B29" s="81" t="s">
        <v>280</v>
      </c>
      <c r="C29" s="1">
        <v>31002</v>
      </c>
      <c r="D29" s="5" t="s">
        <v>283</v>
      </c>
      <c r="E29" s="3"/>
      <c r="F29" s="3">
        <v>75000</v>
      </c>
    </row>
    <row r="30" spans="2:7" ht="15">
      <c r="B30" s="1">
        <v>934</v>
      </c>
      <c r="C30" s="1">
        <v>31100</v>
      </c>
      <c r="D30" s="5" t="s">
        <v>284</v>
      </c>
      <c r="E30" s="3"/>
      <c r="F30" s="3">
        <v>25000</v>
      </c>
      <c r="G30" s="58"/>
    </row>
    <row r="31" spans="2:6" ht="15">
      <c r="B31" s="1">
        <v>934</v>
      </c>
      <c r="C31" s="1">
        <v>35200</v>
      </c>
      <c r="D31" s="5" t="s">
        <v>285</v>
      </c>
      <c r="E31" s="3"/>
      <c r="F31" s="3">
        <v>5000</v>
      </c>
    </row>
    <row r="32" spans="2:6" ht="15">
      <c r="B32" s="1">
        <v>934</v>
      </c>
      <c r="C32" s="1">
        <v>35900</v>
      </c>
      <c r="D32" s="5" t="s">
        <v>286</v>
      </c>
      <c r="E32" s="3"/>
      <c r="F32" s="3">
        <v>11700</v>
      </c>
    </row>
    <row r="33" spans="2:6" s="8" customFormat="1" ht="15.75">
      <c r="B33" s="9"/>
      <c r="C33" s="9"/>
      <c r="D33" s="2" t="s">
        <v>287</v>
      </c>
      <c r="E33" s="12"/>
      <c r="F33" s="12">
        <f>SUM(F27:F32)</f>
        <v>364277.43</v>
      </c>
    </row>
    <row r="34" spans="2:6" s="8" customFormat="1" ht="15.75">
      <c r="B34" s="9"/>
      <c r="C34" s="9"/>
      <c r="D34" s="2"/>
      <c r="E34" s="12"/>
      <c r="F34" s="12"/>
    </row>
    <row r="35" spans="5:6" ht="12.75" customHeight="1">
      <c r="E35" s="3"/>
      <c r="F35" s="3"/>
    </row>
    <row r="36" spans="2:6" ht="17.25" customHeight="1">
      <c r="B36" s="2" t="s">
        <v>288</v>
      </c>
      <c r="E36" s="3"/>
      <c r="F36" s="3"/>
    </row>
    <row r="37" spans="2:6" ht="15">
      <c r="B37" s="81" t="s">
        <v>280</v>
      </c>
      <c r="C37" s="1">
        <v>91100</v>
      </c>
      <c r="D37" s="5" t="s">
        <v>289</v>
      </c>
      <c r="E37" s="3"/>
      <c r="F37" s="3">
        <v>22780.04</v>
      </c>
    </row>
    <row r="38" spans="2:6" ht="15">
      <c r="B38" s="81" t="s">
        <v>280</v>
      </c>
      <c r="C38" s="1">
        <v>91300</v>
      </c>
      <c r="D38" s="5" t="s">
        <v>290</v>
      </c>
      <c r="E38" s="3"/>
      <c r="F38" s="3">
        <v>133768.91</v>
      </c>
    </row>
    <row r="39" spans="2:6" ht="15">
      <c r="B39" s="81" t="s">
        <v>280</v>
      </c>
      <c r="C39" s="1">
        <v>91301</v>
      </c>
      <c r="D39" s="5" t="s">
        <v>291</v>
      </c>
      <c r="E39" s="3"/>
      <c r="F39" s="3">
        <v>1104677</v>
      </c>
    </row>
    <row r="40" spans="2:6" s="8" customFormat="1" ht="15.75">
      <c r="B40" s="9"/>
      <c r="C40" s="9"/>
      <c r="D40" s="2" t="s">
        <v>292</v>
      </c>
      <c r="E40" s="12"/>
      <c r="F40" s="12">
        <f>SUM(F37:F39)</f>
        <v>1261225.95</v>
      </c>
    </row>
    <row r="41" spans="5:6" ht="15">
      <c r="E41" s="3"/>
      <c r="F41" s="3"/>
    </row>
    <row r="42" spans="2:6" s="8" customFormat="1" ht="15.75">
      <c r="B42" s="9"/>
      <c r="C42" s="9"/>
      <c r="D42" s="2" t="s">
        <v>293</v>
      </c>
      <c r="E42" s="13"/>
      <c r="F42" s="13">
        <f>SUM(F17+F24+F33++F40)</f>
        <v>2809870.32</v>
      </c>
    </row>
    <row r="66" spans="2:4" ht="15">
      <c r="B66" s="4"/>
      <c r="C66" s="4"/>
      <c r="D66" s="4"/>
    </row>
    <row r="67" spans="2:4" ht="15">
      <c r="B67" s="4"/>
      <c r="C67" s="4"/>
      <c r="D67" s="4"/>
    </row>
    <row r="68" spans="2:4" ht="0.75" customHeight="1">
      <c r="B68" s="4"/>
      <c r="C68" s="4"/>
      <c r="D68" s="4"/>
    </row>
    <row r="69" spans="2:4" ht="15" hidden="1">
      <c r="B69" s="4"/>
      <c r="C69" s="4"/>
      <c r="D69" s="4"/>
    </row>
    <row r="70" spans="2:4" ht="15" hidden="1">
      <c r="B70" s="4"/>
      <c r="C70" s="4"/>
      <c r="D70" s="4"/>
    </row>
    <row r="71" spans="2:4" ht="15" hidden="1">
      <c r="B71" s="4"/>
      <c r="C71" s="4"/>
      <c r="D71" s="4"/>
    </row>
    <row r="72" spans="2:4" ht="15" hidden="1">
      <c r="B72" s="4"/>
      <c r="C72" s="4"/>
      <c r="D72" s="4"/>
    </row>
    <row r="73" spans="2:4" ht="15" hidden="1">
      <c r="B73" s="4"/>
      <c r="C73" s="4"/>
      <c r="D73" s="4"/>
    </row>
    <row r="74" spans="2:4" ht="15" hidden="1">
      <c r="B74" s="4"/>
      <c r="C74" s="4"/>
      <c r="D74" s="4"/>
    </row>
    <row r="75" spans="2:4" ht="15" hidden="1">
      <c r="B75" s="4"/>
      <c r="C75" s="4"/>
      <c r="D75" s="4"/>
    </row>
    <row r="76" spans="2:4" ht="15" hidden="1">
      <c r="B76" s="4"/>
      <c r="C76" s="4"/>
      <c r="D76" s="4"/>
    </row>
    <row r="77" spans="2:4" ht="15">
      <c r="B77" s="4"/>
      <c r="C77" s="4"/>
      <c r="D77" s="4"/>
    </row>
    <row r="78" spans="2:4" ht="15">
      <c r="B78" s="4"/>
      <c r="C78" s="4"/>
      <c r="D78" s="4"/>
    </row>
    <row r="79" spans="2:4" ht="15">
      <c r="B79" s="4"/>
      <c r="C79" s="4"/>
      <c r="D79" s="4"/>
    </row>
  </sheetData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workbookViewId="0" topLeftCell="A130">
      <selection activeCell="D149" sqref="D149"/>
    </sheetView>
  </sheetViews>
  <sheetFormatPr defaultColWidth="11.421875" defaultRowHeight="12.75"/>
  <cols>
    <col min="1" max="1" width="5.00390625" style="4" customWidth="1"/>
    <col min="2" max="2" width="8.421875" style="4" customWidth="1"/>
    <col min="3" max="3" width="8.8515625" style="4" customWidth="1"/>
    <col min="4" max="4" width="43.7109375" style="4" customWidth="1"/>
    <col min="5" max="5" width="14.57421875" style="78" customWidth="1"/>
    <col min="6" max="6" width="15.8515625" style="4" customWidth="1"/>
    <col min="7" max="7" width="12.7109375" style="4" bestFit="1" customWidth="1"/>
    <col min="8" max="16384" width="11.421875" style="4" customWidth="1"/>
  </cols>
  <sheetData>
    <row r="1" spans="2:4" ht="15">
      <c r="B1" s="1"/>
      <c r="C1" s="1"/>
      <c r="D1" s="17"/>
    </row>
    <row r="2" spans="1:4" ht="15.75">
      <c r="A2" s="8"/>
      <c r="B2" s="9"/>
      <c r="C2" s="9"/>
      <c r="D2" s="9" t="s">
        <v>294</v>
      </c>
    </row>
    <row r="3" spans="2:4" ht="15">
      <c r="B3" s="1"/>
      <c r="C3" s="1"/>
      <c r="D3" s="5"/>
    </row>
    <row r="4" spans="1:6" ht="15.75">
      <c r="A4" s="82"/>
      <c r="B4" s="2" t="s">
        <v>45</v>
      </c>
      <c r="C4" s="83"/>
      <c r="D4" s="84"/>
      <c r="E4" s="11"/>
      <c r="F4" s="11">
        <v>2014</v>
      </c>
    </row>
    <row r="5" spans="1:4" ht="15.75">
      <c r="A5" s="8"/>
      <c r="B5" s="2" t="s">
        <v>295</v>
      </c>
      <c r="C5" s="9"/>
      <c r="D5" s="2"/>
    </row>
    <row r="6" spans="1:4" ht="15.75">
      <c r="A6" s="8"/>
      <c r="B6" s="9" t="s">
        <v>2</v>
      </c>
      <c r="C6" s="9" t="s">
        <v>3</v>
      </c>
      <c r="D6" s="9" t="s">
        <v>4</v>
      </c>
    </row>
    <row r="7" spans="2:7" ht="15">
      <c r="B7" s="1">
        <v>920.1</v>
      </c>
      <c r="C7" s="1">
        <v>12000</v>
      </c>
      <c r="D7" s="5" t="s">
        <v>103</v>
      </c>
      <c r="E7" s="3"/>
      <c r="F7" s="3">
        <v>29354.64</v>
      </c>
      <c r="G7" s="3"/>
    </row>
    <row r="8" spans="2:7" ht="15">
      <c r="B8" s="1">
        <v>920.1</v>
      </c>
      <c r="C8" s="1">
        <v>12003</v>
      </c>
      <c r="D8" s="5" t="s">
        <v>104</v>
      </c>
      <c r="E8" s="3"/>
      <c r="F8" s="3">
        <v>29654.52</v>
      </c>
      <c r="G8" s="3"/>
    </row>
    <row r="9" spans="2:7" ht="15">
      <c r="B9" s="1">
        <v>920.1</v>
      </c>
      <c r="C9" s="1">
        <v>12004</v>
      </c>
      <c r="D9" s="5" t="s">
        <v>47</v>
      </c>
      <c r="E9" s="3"/>
      <c r="F9" s="3">
        <v>8378.58</v>
      </c>
      <c r="G9" s="3"/>
    </row>
    <row r="10" spans="2:7" ht="15">
      <c r="B10" s="1">
        <v>920.1</v>
      </c>
      <c r="C10" s="1">
        <v>12006</v>
      </c>
      <c r="D10" s="5" t="s">
        <v>14</v>
      </c>
      <c r="E10" s="3"/>
      <c r="F10" s="3">
        <v>14923.88</v>
      </c>
      <c r="G10" s="3"/>
    </row>
    <row r="11" spans="2:7" ht="15">
      <c r="B11" s="1">
        <v>920.1</v>
      </c>
      <c r="C11" s="1">
        <v>12100</v>
      </c>
      <c r="D11" s="5" t="s">
        <v>49</v>
      </c>
      <c r="E11" s="3"/>
      <c r="F11" s="3">
        <v>38857.42</v>
      </c>
      <c r="G11" s="3"/>
    </row>
    <row r="12" spans="2:7" ht="15">
      <c r="B12" s="1">
        <v>920.1</v>
      </c>
      <c r="C12" s="1">
        <v>12101</v>
      </c>
      <c r="D12" s="5" t="s">
        <v>16</v>
      </c>
      <c r="E12" s="3"/>
      <c r="F12" s="3">
        <v>71522.78</v>
      </c>
      <c r="G12" s="3"/>
    </row>
    <row r="13" spans="2:7" ht="15">
      <c r="B13" s="1">
        <v>920.1</v>
      </c>
      <c r="C13" s="1">
        <v>13100</v>
      </c>
      <c r="D13" s="5" t="s">
        <v>190</v>
      </c>
      <c r="E13" s="3"/>
      <c r="F13" s="3">
        <v>6</v>
      </c>
      <c r="G13" s="3"/>
    </row>
    <row r="14" spans="2:7" ht="15">
      <c r="B14" s="1">
        <v>920.1</v>
      </c>
      <c r="C14" s="1">
        <v>14300</v>
      </c>
      <c r="D14" s="5" t="s">
        <v>296</v>
      </c>
      <c r="E14" s="3"/>
      <c r="F14" s="3">
        <v>1879.92</v>
      </c>
      <c r="G14" s="3"/>
    </row>
    <row r="15" spans="2:7" ht="15">
      <c r="B15" s="1">
        <v>920.1</v>
      </c>
      <c r="C15" s="1">
        <v>15000</v>
      </c>
      <c r="D15" s="5" t="s">
        <v>17</v>
      </c>
      <c r="E15" s="3"/>
      <c r="F15" s="3">
        <v>35421.57</v>
      </c>
      <c r="G15" s="3"/>
    </row>
    <row r="16" spans="2:7" ht="15">
      <c r="B16" s="1">
        <v>920.1</v>
      </c>
      <c r="C16" s="1">
        <v>16000</v>
      </c>
      <c r="D16" s="5" t="s">
        <v>9</v>
      </c>
      <c r="E16" s="3"/>
      <c r="F16" s="3">
        <v>52732.73</v>
      </c>
      <c r="G16" s="3"/>
    </row>
    <row r="17" spans="2:7" ht="15">
      <c r="B17" s="1">
        <v>920.1</v>
      </c>
      <c r="C17" s="1">
        <v>16400</v>
      </c>
      <c r="D17" s="5" t="s">
        <v>10</v>
      </c>
      <c r="E17" s="3"/>
      <c r="F17" s="3">
        <v>1560</v>
      </c>
      <c r="G17" s="3"/>
    </row>
    <row r="18" spans="2:7" s="27" customFormat="1" ht="15.75">
      <c r="B18" s="11"/>
      <c r="C18" s="11"/>
      <c r="D18" s="32" t="s">
        <v>297</v>
      </c>
      <c r="E18" s="35"/>
      <c r="F18" s="35">
        <f>SUM(F7:F17)</f>
        <v>284292.04000000004</v>
      </c>
      <c r="G18" s="35"/>
    </row>
    <row r="19" spans="1:6" ht="15.75">
      <c r="A19" s="8"/>
      <c r="B19" s="9"/>
      <c r="C19" s="9"/>
      <c r="D19" s="2"/>
      <c r="F19" s="3"/>
    </row>
    <row r="20" spans="2:6" s="27" customFormat="1" ht="15.75">
      <c r="B20" s="32" t="s">
        <v>298</v>
      </c>
      <c r="C20" s="11"/>
      <c r="D20" s="32"/>
      <c r="E20" s="85"/>
      <c r="F20" s="35"/>
    </row>
    <row r="21" spans="2:6" ht="15">
      <c r="B21" s="1">
        <v>920.2</v>
      </c>
      <c r="C21" s="1">
        <v>12001</v>
      </c>
      <c r="D21" s="5" t="s">
        <v>299</v>
      </c>
      <c r="E21" s="3"/>
      <c r="F21" s="3">
        <v>25813.04</v>
      </c>
    </row>
    <row r="22" spans="2:6" ht="15">
      <c r="B22" s="1">
        <v>920.2</v>
      </c>
      <c r="C22" s="1">
        <v>12003</v>
      </c>
      <c r="D22" s="5" t="s">
        <v>104</v>
      </c>
      <c r="E22" s="3"/>
      <c r="F22" s="3">
        <v>9884.84</v>
      </c>
    </row>
    <row r="23" spans="2:6" ht="15">
      <c r="B23" s="1">
        <v>920.2</v>
      </c>
      <c r="C23" s="1">
        <v>12006</v>
      </c>
      <c r="D23" s="5" t="s">
        <v>14</v>
      </c>
      <c r="E23" s="3"/>
      <c r="F23" s="3">
        <v>6306.55</v>
      </c>
    </row>
    <row r="24" spans="2:6" ht="15">
      <c r="B24" s="1">
        <v>920.2</v>
      </c>
      <c r="C24" s="1">
        <v>12100</v>
      </c>
      <c r="D24" s="5" t="s">
        <v>300</v>
      </c>
      <c r="E24" s="3"/>
      <c r="F24" s="3">
        <v>17838.66</v>
      </c>
    </row>
    <row r="25" spans="2:6" ht="15">
      <c r="B25" s="1">
        <v>920.2</v>
      </c>
      <c r="C25" s="1">
        <v>12101</v>
      </c>
      <c r="D25" s="5" t="s">
        <v>16</v>
      </c>
      <c r="E25" s="3"/>
      <c r="F25" s="3">
        <v>42459.34</v>
      </c>
    </row>
    <row r="26" spans="2:6" ht="15">
      <c r="B26" s="1">
        <v>920.2</v>
      </c>
      <c r="C26" s="1">
        <v>14300</v>
      </c>
      <c r="D26" s="5" t="s">
        <v>52</v>
      </c>
      <c r="E26" s="3"/>
      <c r="F26" s="3">
        <v>6</v>
      </c>
    </row>
    <row r="27" spans="2:6" ht="15">
      <c r="B27" s="1">
        <v>920.2</v>
      </c>
      <c r="C27" s="1">
        <v>15000</v>
      </c>
      <c r="D27" s="5" t="s">
        <v>17</v>
      </c>
      <c r="E27" s="3"/>
      <c r="F27" s="3">
        <v>17397.7</v>
      </c>
    </row>
    <row r="28" spans="2:6" ht="15">
      <c r="B28" s="1">
        <v>920.2</v>
      </c>
      <c r="C28" s="1">
        <v>16000</v>
      </c>
      <c r="D28" s="5" t="s">
        <v>9</v>
      </c>
      <c r="E28" s="3"/>
      <c r="F28" s="3">
        <v>33398</v>
      </c>
    </row>
    <row r="29" spans="2:6" ht="15">
      <c r="B29" s="1">
        <v>920.2</v>
      </c>
      <c r="C29" s="1">
        <v>16400</v>
      </c>
      <c r="D29" s="5" t="s">
        <v>301</v>
      </c>
      <c r="E29" s="3"/>
      <c r="F29" s="3">
        <v>1380</v>
      </c>
    </row>
    <row r="30" spans="2:6" s="27" customFormat="1" ht="15.75">
      <c r="B30" s="11"/>
      <c r="C30" s="11"/>
      <c r="D30" s="32" t="s">
        <v>302</v>
      </c>
      <c r="E30" s="35"/>
      <c r="F30" s="35">
        <f>SUM(F21:F29)</f>
        <v>154484.13</v>
      </c>
    </row>
    <row r="31" spans="2:6" ht="15">
      <c r="B31" s="1"/>
      <c r="C31" s="1"/>
      <c r="D31" s="5"/>
      <c r="F31" s="3"/>
    </row>
    <row r="32" spans="1:6" ht="15.75">
      <c r="A32" s="8"/>
      <c r="B32" s="2" t="s">
        <v>303</v>
      </c>
      <c r="C32" s="9"/>
      <c r="D32" s="2"/>
      <c r="F32" s="3"/>
    </row>
    <row r="33" spans="2:8" ht="15">
      <c r="B33" s="1">
        <v>920.3</v>
      </c>
      <c r="C33" s="1">
        <v>12000</v>
      </c>
      <c r="D33" s="5" t="s">
        <v>304</v>
      </c>
      <c r="E33" s="3"/>
      <c r="F33" s="3">
        <v>14677.32</v>
      </c>
      <c r="G33" s="3"/>
      <c r="H33" s="3"/>
    </row>
    <row r="34" spans="2:8" ht="15">
      <c r="B34" s="1">
        <v>920.3</v>
      </c>
      <c r="C34" s="1">
        <v>12003</v>
      </c>
      <c r="D34" s="5" t="s">
        <v>305</v>
      </c>
      <c r="E34" s="3"/>
      <c r="F34" s="3">
        <v>9884.84</v>
      </c>
      <c r="G34" s="3"/>
      <c r="H34" s="3"/>
    </row>
    <row r="35" spans="2:8" ht="15">
      <c r="B35" s="1">
        <v>920.3</v>
      </c>
      <c r="C35" s="1">
        <v>12006</v>
      </c>
      <c r="D35" s="5" t="s">
        <v>14</v>
      </c>
      <c r="E35" s="3"/>
      <c r="F35" s="3">
        <v>6275.96</v>
      </c>
      <c r="G35" s="3"/>
      <c r="H35" s="3"/>
    </row>
    <row r="36" spans="2:8" ht="15">
      <c r="B36" s="1">
        <v>920.3</v>
      </c>
      <c r="C36" s="1">
        <v>12100</v>
      </c>
      <c r="D36" s="5" t="s">
        <v>49</v>
      </c>
      <c r="E36" s="3"/>
      <c r="F36" s="3">
        <v>15301.86</v>
      </c>
      <c r="G36" s="3"/>
      <c r="H36" s="3"/>
    </row>
    <row r="37" spans="2:8" ht="15">
      <c r="B37" s="1">
        <v>920.3</v>
      </c>
      <c r="C37" s="1">
        <v>12101</v>
      </c>
      <c r="D37" s="5" t="s">
        <v>16</v>
      </c>
      <c r="E37" s="3"/>
      <c r="F37" s="3">
        <v>27502.86</v>
      </c>
      <c r="G37" s="3"/>
      <c r="H37" s="3"/>
    </row>
    <row r="38" spans="2:8" ht="15">
      <c r="B38" s="1">
        <v>920.3</v>
      </c>
      <c r="C38" s="1">
        <v>14300</v>
      </c>
      <c r="D38" s="5" t="s">
        <v>190</v>
      </c>
      <c r="E38" s="3"/>
      <c r="F38" s="3">
        <v>6</v>
      </c>
      <c r="G38" s="3"/>
      <c r="H38" s="3"/>
    </row>
    <row r="39" spans="2:8" ht="15">
      <c r="B39" s="1">
        <v>920.3</v>
      </c>
      <c r="C39" s="1">
        <v>13000</v>
      </c>
      <c r="D39" s="5" t="s">
        <v>306</v>
      </c>
      <c r="E39" s="3"/>
      <c r="F39" s="3">
        <v>31695.71</v>
      </c>
      <c r="G39" s="3"/>
      <c r="H39" s="3"/>
    </row>
    <row r="40" spans="2:8" ht="15">
      <c r="B40" s="1">
        <v>920.3</v>
      </c>
      <c r="C40" s="1">
        <v>15000</v>
      </c>
      <c r="D40" s="5" t="s">
        <v>17</v>
      </c>
      <c r="E40" s="3"/>
      <c r="F40" s="3">
        <v>32310.97</v>
      </c>
      <c r="G40" s="3"/>
      <c r="H40" s="3"/>
    </row>
    <row r="41" spans="2:8" ht="15">
      <c r="B41" s="1">
        <v>920.3</v>
      </c>
      <c r="C41" s="1">
        <v>15300</v>
      </c>
      <c r="D41" s="5" t="s">
        <v>19</v>
      </c>
      <c r="E41" s="3"/>
      <c r="F41" s="3">
        <v>4122.96</v>
      </c>
      <c r="G41" s="3"/>
      <c r="H41" s="3"/>
    </row>
    <row r="42" spans="2:8" ht="15">
      <c r="B42" s="1">
        <v>920.3</v>
      </c>
      <c r="C42" s="1">
        <v>16000</v>
      </c>
      <c r="D42" s="5" t="s">
        <v>9</v>
      </c>
      <c r="E42" s="3"/>
      <c r="F42" s="3">
        <v>33784.62</v>
      </c>
      <c r="G42" s="3"/>
      <c r="H42" s="3"/>
    </row>
    <row r="43" spans="2:8" ht="15">
      <c r="B43" s="1">
        <v>920.3</v>
      </c>
      <c r="C43" s="1">
        <v>16400</v>
      </c>
      <c r="D43" s="5" t="s">
        <v>301</v>
      </c>
      <c r="E43" s="3"/>
      <c r="F43" s="3">
        <v>780</v>
      </c>
      <c r="G43" s="3"/>
      <c r="H43" s="3"/>
    </row>
    <row r="44" spans="2:8" s="27" customFormat="1" ht="15.75">
      <c r="B44" s="11"/>
      <c r="C44" s="11"/>
      <c r="D44" s="32" t="s">
        <v>307</v>
      </c>
      <c r="E44" s="35"/>
      <c r="F44" s="35">
        <f>SUM(F33:F43)</f>
        <v>176343.09999999998</v>
      </c>
      <c r="G44" s="35"/>
      <c r="H44" s="35"/>
    </row>
    <row r="45" spans="2:6" ht="15">
      <c r="B45" s="1"/>
      <c r="C45" s="1"/>
      <c r="D45" s="5"/>
      <c r="F45" s="3"/>
    </row>
    <row r="46" spans="2:6" ht="15.75">
      <c r="B46" s="6" t="s">
        <v>308</v>
      </c>
      <c r="C46" s="6"/>
      <c r="D46" s="5"/>
      <c r="F46" s="3"/>
    </row>
    <row r="47" spans="2:8" ht="15">
      <c r="B47" s="1">
        <v>920.4</v>
      </c>
      <c r="C47" s="1">
        <v>12003</v>
      </c>
      <c r="D47" s="5" t="s">
        <v>104</v>
      </c>
      <c r="E47" s="3"/>
      <c r="F47" s="3">
        <v>69193.88</v>
      </c>
      <c r="G47" s="3"/>
      <c r="H47" s="3"/>
    </row>
    <row r="48" spans="2:8" ht="15">
      <c r="B48" s="1">
        <v>920.4</v>
      </c>
      <c r="C48" s="1">
        <v>12005</v>
      </c>
      <c r="D48" s="5" t="s">
        <v>48</v>
      </c>
      <c r="E48" s="3"/>
      <c r="F48" s="3">
        <v>38392.9</v>
      </c>
      <c r="G48" s="3"/>
      <c r="H48" s="3"/>
    </row>
    <row r="49" spans="2:8" ht="15">
      <c r="B49" s="1">
        <v>920.4</v>
      </c>
      <c r="C49" s="1">
        <v>12006</v>
      </c>
      <c r="D49" s="5" t="s">
        <v>14</v>
      </c>
      <c r="E49" s="3"/>
      <c r="F49" s="3">
        <v>18196.52</v>
      </c>
      <c r="G49" s="3"/>
      <c r="H49" s="3"/>
    </row>
    <row r="50" spans="2:8" ht="15">
      <c r="B50" s="1">
        <v>920.4</v>
      </c>
      <c r="C50" s="1">
        <v>12100</v>
      </c>
      <c r="D50" s="5" t="s">
        <v>49</v>
      </c>
      <c r="E50" s="3"/>
      <c r="F50" s="3">
        <v>53752.72</v>
      </c>
      <c r="G50" s="3"/>
      <c r="H50" s="3"/>
    </row>
    <row r="51" spans="2:8" ht="15">
      <c r="B51" s="1">
        <v>920.4</v>
      </c>
      <c r="C51" s="1">
        <v>12101</v>
      </c>
      <c r="D51" s="5" t="s">
        <v>16</v>
      </c>
      <c r="E51" s="3"/>
      <c r="F51" s="3">
        <v>114271.92</v>
      </c>
      <c r="G51" s="3"/>
      <c r="H51" s="3"/>
    </row>
    <row r="52" spans="2:8" ht="15">
      <c r="B52" s="1">
        <v>920.4</v>
      </c>
      <c r="C52" s="1">
        <v>13000</v>
      </c>
      <c r="D52" s="5" t="s">
        <v>309</v>
      </c>
      <c r="E52" s="3"/>
      <c r="F52" s="3">
        <v>20806.94</v>
      </c>
      <c r="G52" s="3"/>
      <c r="H52" s="3"/>
    </row>
    <row r="53" spans="2:8" ht="15">
      <c r="B53" s="1">
        <v>920.4</v>
      </c>
      <c r="C53" s="1">
        <v>14300</v>
      </c>
      <c r="D53" s="5" t="s">
        <v>52</v>
      </c>
      <c r="E53" s="3"/>
      <c r="F53" s="3">
        <v>6</v>
      </c>
      <c r="G53" s="3"/>
      <c r="H53" s="3"/>
    </row>
    <row r="54" spans="2:8" ht="15">
      <c r="B54" s="1">
        <v>920.4</v>
      </c>
      <c r="C54" s="1">
        <v>15000</v>
      </c>
      <c r="D54" s="5" t="s">
        <v>8</v>
      </c>
      <c r="E54" s="3"/>
      <c r="F54" s="3">
        <v>74452.8</v>
      </c>
      <c r="G54" s="3"/>
      <c r="H54" s="3"/>
    </row>
    <row r="55" spans="2:8" ht="15">
      <c r="B55" s="1">
        <v>920.4</v>
      </c>
      <c r="C55" s="1">
        <v>16000</v>
      </c>
      <c r="D55" s="5" t="s">
        <v>9</v>
      </c>
      <c r="E55" s="3"/>
      <c r="F55" s="3">
        <v>104711.82</v>
      </c>
      <c r="G55" s="3"/>
      <c r="H55" s="3"/>
    </row>
    <row r="56" spans="2:8" ht="15">
      <c r="B56" s="1">
        <v>920.4</v>
      </c>
      <c r="C56" s="1">
        <v>16400</v>
      </c>
      <c r="D56" s="5" t="s">
        <v>10</v>
      </c>
      <c r="E56" s="3"/>
      <c r="F56" s="3">
        <v>3480</v>
      </c>
      <c r="G56" s="3"/>
      <c r="H56" s="3"/>
    </row>
    <row r="57" spans="2:8" s="27" customFormat="1" ht="15.75">
      <c r="B57" s="11"/>
      <c r="C57" s="11"/>
      <c r="D57" s="32" t="s">
        <v>310</v>
      </c>
      <c r="E57" s="35"/>
      <c r="F57" s="35">
        <f>SUM(F47:F56)</f>
        <v>497265.5</v>
      </c>
      <c r="G57" s="35"/>
      <c r="H57" s="35"/>
    </row>
    <row r="58" spans="2:6" ht="15">
      <c r="B58" s="1"/>
      <c r="C58" s="1"/>
      <c r="D58" s="5"/>
      <c r="F58" s="3"/>
    </row>
    <row r="59" spans="2:6" s="8" customFormat="1" ht="15.75">
      <c r="B59" s="2" t="s">
        <v>311</v>
      </c>
      <c r="C59" s="9"/>
      <c r="D59" s="2"/>
      <c r="E59" s="76"/>
      <c r="F59" s="12"/>
    </row>
    <row r="60" spans="2:6" s="22" customFormat="1" ht="15">
      <c r="B60" s="24" t="s">
        <v>312</v>
      </c>
      <c r="C60" s="24">
        <v>14300</v>
      </c>
      <c r="D60" s="25" t="s">
        <v>313</v>
      </c>
      <c r="E60" s="14"/>
      <c r="F60" s="14">
        <v>6000</v>
      </c>
    </row>
    <row r="61" spans="2:6" s="22" customFormat="1" ht="15">
      <c r="B61" s="24">
        <v>9207</v>
      </c>
      <c r="C61" s="24">
        <v>16000</v>
      </c>
      <c r="D61" s="25" t="s">
        <v>314</v>
      </c>
      <c r="E61" s="14"/>
      <c r="F61" s="14">
        <v>1000</v>
      </c>
    </row>
    <row r="62" spans="2:6" s="8" customFormat="1" ht="15.75">
      <c r="B62" s="9"/>
      <c r="C62" s="9"/>
      <c r="D62" s="2" t="s">
        <v>315</v>
      </c>
      <c r="E62" s="12"/>
      <c r="F62" s="12">
        <f>SUM(F60:F61)</f>
        <v>7000</v>
      </c>
    </row>
    <row r="63" spans="2:6" s="8" customFormat="1" ht="15.75">
      <c r="B63" s="9"/>
      <c r="C63" s="9"/>
      <c r="D63" s="2"/>
      <c r="E63" s="76"/>
      <c r="F63" s="12"/>
    </row>
    <row r="64" spans="2:6" s="8" customFormat="1" ht="15.75">
      <c r="B64" s="6" t="s">
        <v>316</v>
      </c>
      <c r="C64" s="6"/>
      <c r="D64" s="6"/>
      <c r="E64" s="76"/>
      <c r="F64" s="12"/>
    </row>
    <row r="65" spans="2:6" ht="15">
      <c r="B65" s="1">
        <v>920</v>
      </c>
      <c r="C65" s="1">
        <v>12200</v>
      </c>
      <c r="D65" s="60" t="s">
        <v>317</v>
      </c>
      <c r="F65" s="3">
        <v>6</v>
      </c>
    </row>
    <row r="66" spans="2:6" ht="15">
      <c r="B66" s="1">
        <v>920</v>
      </c>
      <c r="C66" s="1">
        <v>16200</v>
      </c>
      <c r="D66" s="5" t="s">
        <v>318</v>
      </c>
      <c r="E66" s="14"/>
      <c r="F66" s="3">
        <v>5000</v>
      </c>
    </row>
    <row r="67" spans="2:6" ht="15">
      <c r="B67" s="1">
        <v>920</v>
      </c>
      <c r="C67" s="1">
        <v>16204</v>
      </c>
      <c r="D67" s="5" t="s">
        <v>319</v>
      </c>
      <c r="E67" s="14"/>
      <c r="F67" s="3">
        <v>12000</v>
      </c>
    </row>
    <row r="68" spans="2:6" ht="15">
      <c r="B68" s="1">
        <v>920</v>
      </c>
      <c r="C68" s="1">
        <v>16205</v>
      </c>
      <c r="D68" s="5" t="s">
        <v>320</v>
      </c>
      <c r="E68" s="14"/>
      <c r="F68" s="3">
        <v>38556</v>
      </c>
    </row>
    <row r="69" spans="2:6" ht="15">
      <c r="B69" s="1">
        <v>920</v>
      </c>
      <c r="C69" s="1">
        <v>162051</v>
      </c>
      <c r="D69" s="5" t="s">
        <v>321</v>
      </c>
      <c r="E69" s="14"/>
      <c r="F69" s="3">
        <v>30000</v>
      </c>
    </row>
    <row r="70" spans="2:6" ht="15">
      <c r="B70" s="1">
        <v>920</v>
      </c>
      <c r="C70" s="1">
        <v>162041</v>
      </c>
      <c r="D70" s="5" t="s">
        <v>322</v>
      </c>
      <c r="E70" s="14"/>
      <c r="F70" s="3">
        <v>7200</v>
      </c>
    </row>
    <row r="71" spans="2:6" s="27" customFormat="1" ht="15.75">
      <c r="B71" s="11"/>
      <c r="C71" s="11"/>
      <c r="D71" s="32" t="s">
        <v>323</v>
      </c>
      <c r="E71" s="35"/>
      <c r="F71" s="35">
        <f>SUM(F65:F70)</f>
        <v>92762</v>
      </c>
    </row>
    <row r="72" spans="1:6" ht="15.75">
      <c r="A72" s="8"/>
      <c r="B72" s="9"/>
      <c r="C72" s="9"/>
      <c r="D72" s="2" t="s">
        <v>21</v>
      </c>
      <c r="E72" s="13"/>
      <c r="F72" s="13">
        <f>SUM(F18+F30+F44+F57+F62+F71)</f>
        <v>1212146.77</v>
      </c>
    </row>
    <row r="73" ht="12.75" customHeight="1">
      <c r="F73" s="3"/>
    </row>
    <row r="74" ht="12.75" customHeight="1">
      <c r="F74" s="3"/>
    </row>
    <row r="75" spans="2:6" s="82" customFormat="1" ht="15.75">
      <c r="B75" s="32" t="s">
        <v>22</v>
      </c>
      <c r="C75" s="83"/>
      <c r="D75" s="84"/>
      <c r="E75" s="86"/>
      <c r="F75" s="87"/>
    </row>
    <row r="76" spans="2:6" s="82" customFormat="1" ht="15.75">
      <c r="B76" s="1">
        <v>920</v>
      </c>
      <c r="C76" s="83"/>
      <c r="D76" s="2" t="s">
        <v>324</v>
      </c>
      <c r="E76" s="86"/>
      <c r="F76" s="87"/>
    </row>
    <row r="77" spans="2:7" ht="15">
      <c r="B77" s="1">
        <v>920</v>
      </c>
      <c r="C77" s="1">
        <v>20200</v>
      </c>
      <c r="D77" s="5" t="s">
        <v>325</v>
      </c>
      <c r="E77" s="14"/>
      <c r="F77" s="3">
        <v>56348</v>
      </c>
      <c r="G77" s="58"/>
    </row>
    <row r="78" spans="2:7" s="52" customFormat="1" ht="15">
      <c r="B78" s="1">
        <v>920</v>
      </c>
      <c r="C78" s="53">
        <v>20500</v>
      </c>
      <c r="D78" s="54" t="s">
        <v>326</v>
      </c>
      <c r="E78" s="66"/>
      <c r="F78" s="67">
        <v>12800</v>
      </c>
      <c r="G78" s="73"/>
    </row>
    <row r="79" spans="2:6" s="52" customFormat="1" ht="15">
      <c r="B79" s="1">
        <v>920</v>
      </c>
      <c r="C79" s="53">
        <v>21000</v>
      </c>
      <c r="D79" s="54" t="s">
        <v>327</v>
      </c>
      <c r="E79" s="66"/>
      <c r="F79" s="67">
        <v>1800</v>
      </c>
    </row>
    <row r="80" spans="2:6" s="52" customFormat="1" ht="15">
      <c r="B80" s="1">
        <v>920</v>
      </c>
      <c r="C80" s="53">
        <v>21200</v>
      </c>
      <c r="D80" s="54" t="s">
        <v>328</v>
      </c>
      <c r="E80" s="66"/>
      <c r="F80" s="67">
        <v>56997.17</v>
      </c>
    </row>
    <row r="81" spans="2:6" s="52" customFormat="1" ht="15">
      <c r="B81" s="1">
        <v>920</v>
      </c>
      <c r="C81" s="53">
        <v>21500</v>
      </c>
      <c r="D81" s="54" t="s">
        <v>329</v>
      </c>
      <c r="E81" s="66"/>
      <c r="F81" s="67">
        <v>4750</v>
      </c>
    </row>
    <row r="82" spans="2:6" s="52" customFormat="1" ht="15">
      <c r="B82" s="1">
        <v>920</v>
      </c>
      <c r="C82" s="53">
        <v>22000</v>
      </c>
      <c r="D82" s="54" t="s">
        <v>330</v>
      </c>
      <c r="E82" s="66"/>
      <c r="F82" s="67">
        <v>39244.5</v>
      </c>
    </row>
    <row r="83" spans="2:6" s="52" customFormat="1" ht="15">
      <c r="B83" s="1">
        <v>920</v>
      </c>
      <c r="C83" s="53">
        <v>22001</v>
      </c>
      <c r="D83" s="54" t="s">
        <v>331</v>
      </c>
      <c r="E83" s="66"/>
      <c r="F83" s="67">
        <v>5510</v>
      </c>
    </row>
    <row r="84" spans="2:7" s="52" customFormat="1" ht="15">
      <c r="B84" s="1">
        <v>920</v>
      </c>
      <c r="C84" s="53">
        <v>22100</v>
      </c>
      <c r="D84" s="54" t="s">
        <v>332</v>
      </c>
      <c r="E84" s="66"/>
      <c r="F84" s="67">
        <v>105858</v>
      </c>
      <c r="G84" s="73"/>
    </row>
    <row r="85" spans="2:7" s="52" customFormat="1" ht="15">
      <c r="B85" s="1">
        <v>920</v>
      </c>
      <c r="C85" s="53">
        <v>22101</v>
      </c>
      <c r="D85" s="54" t="s">
        <v>333</v>
      </c>
      <c r="E85" s="66"/>
      <c r="F85" s="67">
        <v>5531.87</v>
      </c>
      <c r="G85" s="73"/>
    </row>
    <row r="86" spans="2:7" s="52" customFormat="1" ht="15">
      <c r="B86" s="1">
        <v>920</v>
      </c>
      <c r="C86" s="53">
        <v>22199</v>
      </c>
      <c r="D86" s="54" t="s">
        <v>321</v>
      </c>
      <c r="E86" s="66"/>
      <c r="F86" s="67">
        <v>7125</v>
      </c>
      <c r="G86" s="88"/>
    </row>
    <row r="87" spans="2:7" s="52" customFormat="1" ht="15">
      <c r="B87" s="1">
        <v>920</v>
      </c>
      <c r="C87" s="53">
        <v>22200</v>
      </c>
      <c r="D87" s="54" t="s">
        <v>334</v>
      </c>
      <c r="E87" s="66"/>
      <c r="F87" s="67">
        <v>60000</v>
      </c>
      <c r="G87" s="73"/>
    </row>
    <row r="88" spans="2:7" s="52" customFormat="1" ht="15">
      <c r="B88" s="1">
        <v>920</v>
      </c>
      <c r="C88" s="53">
        <v>22201</v>
      </c>
      <c r="D88" s="54" t="s">
        <v>335</v>
      </c>
      <c r="E88" s="66"/>
      <c r="F88" s="67">
        <v>20000</v>
      </c>
      <c r="G88" s="73"/>
    </row>
    <row r="89" spans="2:7" s="52" customFormat="1" ht="15">
      <c r="B89" s="1">
        <v>920</v>
      </c>
      <c r="C89" s="53">
        <v>22400</v>
      </c>
      <c r="D89" s="54" t="s">
        <v>336</v>
      </c>
      <c r="E89" s="66"/>
      <c r="F89" s="67">
        <v>63758</v>
      </c>
      <c r="G89" s="73"/>
    </row>
    <row r="90" spans="2:6" s="52" customFormat="1" ht="15">
      <c r="B90" s="1">
        <v>920</v>
      </c>
      <c r="C90" s="53">
        <v>22500</v>
      </c>
      <c r="D90" s="54" t="s">
        <v>337</v>
      </c>
      <c r="E90" s="66"/>
      <c r="F90" s="67">
        <v>500</v>
      </c>
    </row>
    <row r="91" spans="2:6" s="52" customFormat="1" ht="15">
      <c r="B91" s="1">
        <v>920</v>
      </c>
      <c r="C91" s="53">
        <v>22603</v>
      </c>
      <c r="D91" s="54" t="s">
        <v>338</v>
      </c>
      <c r="E91" s="66"/>
      <c r="F91" s="67">
        <v>6300</v>
      </c>
    </row>
    <row r="92" spans="2:6" s="52" customFormat="1" ht="15">
      <c r="B92" s="1">
        <v>920</v>
      </c>
      <c r="C92" s="53">
        <v>22604</v>
      </c>
      <c r="D92" s="54" t="s">
        <v>339</v>
      </c>
      <c r="E92" s="66"/>
      <c r="F92" s="67">
        <v>17100</v>
      </c>
    </row>
    <row r="93" spans="2:6" ht="15">
      <c r="B93" s="1">
        <v>920</v>
      </c>
      <c r="C93" s="1">
        <v>22607</v>
      </c>
      <c r="D93" s="5" t="s">
        <v>340</v>
      </c>
      <c r="E93" s="14"/>
      <c r="F93" s="3">
        <v>2770</v>
      </c>
    </row>
    <row r="94" spans="2:6" s="52" customFormat="1" ht="15">
      <c r="B94" s="1">
        <v>920</v>
      </c>
      <c r="C94" s="53">
        <v>22699</v>
      </c>
      <c r="D94" s="54" t="s">
        <v>341</v>
      </c>
      <c r="E94" s="66"/>
      <c r="F94" s="67">
        <v>570</v>
      </c>
    </row>
    <row r="95" spans="2:7" ht="15">
      <c r="B95" s="1">
        <v>920</v>
      </c>
      <c r="C95" s="1">
        <v>226991</v>
      </c>
      <c r="D95" s="5" t="s">
        <v>342</v>
      </c>
      <c r="E95" s="3"/>
      <c r="F95" s="3">
        <v>1000</v>
      </c>
      <c r="G95" s="73"/>
    </row>
    <row r="96" spans="2:7" s="22" customFormat="1" ht="15">
      <c r="B96" s="24">
        <v>920</v>
      </c>
      <c r="C96" s="24">
        <v>226992</v>
      </c>
      <c r="D96" s="25" t="s">
        <v>343</v>
      </c>
      <c r="E96" s="14"/>
      <c r="F96" s="3">
        <v>1000</v>
      </c>
      <c r="G96" s="88"/>
    </row>
    <row r="97" spans="2:7" ht="15">
      <c r="B97" s="1">
        <v>920</v>
      </c>
      <c r="C97" s="1">
        <v>226993</v>
      </c>
      <c r="D97" s="5" t="s">
        <v>344</v>
      </c>
      <c r="E97" s="14"/>
      <c r="F97" s="3">
        <v>1500</v>
      </c>
      <c r="G97" s="88"/>
    </row>
    <row r="98" spans="2:7" s="52" customFormat="1" ht="15">
      <c r="B98" s="1">
        <v>920</v>
      </c>
      <c r="C98" s="53">
        <v>22700</v>
      </c>
      <c r="D98" s="54" t="s">
        <v>345</v>
      </c>
      <c r="E98" s="66"/>
      <c r="F98" s="67">
        <v>87656.45</v>
      </c>
      <c r="G98" s="73"/>
    </row>
    <row r="99" spans="2:6" s="52" customFormat="1" ht="15">
      <c r="B99" s="1">
        <v>920</v>
      </c>
      <c r="C99" s="53">
        <v>22706</v>
      </c>
      <c r="D99" s="54" t="s">
        <v>346</v>
      </c>
      <c r="E99" s="66"/>
      <c r="F99" s="67">
        <v>7695</v>
      </c>
    </row>
    <row r="100" spans="2:6" s="52" customFormat="1" ht="15">
      <c r="B100" s="1">
        <v>920</v>
      </c>
      <c r="C100" s="53">
        <v>22799</v>
      </c>
      <c r="D100" s="54" t="s">
        <v>347</v>
      </c>
      <c r="E100" s="66"/>
      <c r="F100" s="67">
        <v>2195</v>
      </c>
    </row>
    <row r="101" spans="2:7" ht="15">
      <c r="B101" s="1">
        <v>920</v>
      </c>
      <c r="C101" s="1">
        <v>227990</v>
      </c>
      <c r="D101" s="5" t="s">
        <v>348</v>
      </c>
      <c r="E101" s="14"/>
      <c r="F101" s="3">
        <v>10815</v>
      </c>
      <c r="G101" s="58"/>
    </row>
    <row r="102" spans="2:7" ht="15">
      <c r="B102" s="1">
        <v>920</v>
      </c>
      <c r="C102" s="1">
        <v>23020</v>
      </c>
      <c r="D102" s="5" t="s">
        <v>349</v>
      </c>
      <c r="E102" s="14"/>
      <c r="F102" s="3">
        <v>10000</v>
      </c>
      <c r="G102" s="88"/>
    </row>
    <row r="103" spans="2:6" ht="15">
      <c r="B103" s="1">
        <v>920</v>
      </c>
      <c r="C103" s="1">
        <v>22900</v>
      </c>
      <c r="D103" s="5" t="s">
        <v>350</v>
      </c>
      <c r="E103" s="3"/>
      <c r="F103" s="3">
        <v>6</v>
      </c>
    </row>
    <row r="104" spans="2:6" ht="15">
      <c r="B104" s="1"/>
      <c r="C104" s="1"/>
      <c r="D104" s="5" t="s">
        <v>351</v>
      </c>
      <c r="E104" s="14"/>
      <c r="F104" s="14">
        <f>SUM(F77:F103)</f>
        <v>588829.99</v>
      </c>
    </row>
    <row r="105" spans="2:6" ht="15">
      <c r="B105" s="1"/>
      <c r="C105" s="1"/>
      <c r="D105" s="5"/>
      <c r="E105" s="14"/>
      <c r="F105" s="3"/>
    </row>
    <row r="106" spans="2:6" ht="15.75">
      <c r="B106" s="9">
        <v>9202</v>
      </c>
      <c r="C106" s="1"/>
      <c r="D106" s="2" t="s">
        <v>352</v>
      </c>
      <c r="E106" s="14"/>
      <c r="F106" s="3"/>
    </row>
    <row r="107" spans="2:6" ht="15">
      <c r="B107" s="1">
        <v>9202</v>
      </c>
      <c r="C107" s="1">
        <v>21600</v>
      </c>
      <c r="D107" s="5" t="s">
        <v>353</v>
      </c>
      <c r="E107" s="14"/>
      <c r="F107" s="3">
        <v>10512</v>
      </c>
    </row>
    <row r="108" spans="2:7" ht="15">
      <c r="B108" s="1">
        <v>9202</v>
      </c>
      <c r="C108" s="1">
        <v>227060</v>
      </c>
      <c r="D108" s="5" t="s">
        <v>354</v>
      </c>
      <c r="E108" s="14"/>
      <c r="F108" s="3">
        <v>1500</v>
      </c>
      <c r="G108" s="78"/>
    </row>
    <row r="109" spans="2:7" ht="15">
      <c r="B109" s="1">
        <v>9202</v>
      </c>
      <c r="C109" s="1">
        <v>227061</v>
      </c>
      <c r="D109" s="5" t="s">
        <v>355</v>
      </c>
      <c r="E109" s="14"/>
      <c r="F109" s="3">
        <v>20596.63</v>
      </c>
      <c r="G109" s="78"/>
    </row>
    <row r="110" spans="2:7" ht="15">
      <c r="B110" s="1">
        <v>9202</v>
      </c>
      <c r="C110" s="1">
        <v>227062</v>
      </c>
      <c r="D110" s="4" t="s">
        <v>356</v>
      </c>
      <c r="E110" s="14"/>
      <c r="F110" s="3">
        <v>2400</v>
      </c>
      <c r="G110" s="78"/>
    </row>
    <row r="111" spans="2:7" ht="15">
      <c r="B111" s="1">
        <v>9202</v>
      </c>
      <c r="C111" s="1">
        <v>227063</v>
      </c>
      <c r="D111" s="4" t="s">
        <v>357</v>
      </c>
      <c r="E111" s="14"/>
      <c r="F111" s="3">
        <v>5025.4</v>
      </c>
      <c r="G111" s="78"/>
    </row>
    <row r="112" spans="2:7" ht="15">
      <c r="B112" s="1">
        <v>9202</v>
      </c>
      <c r="C112" s="1">
        <v>227064</v>
      </c>
      <c r="D112" s="4" t="s">
        <v>358</v>
      </c>
      <c r="E112" s="14"/>
      <c r="F112" s="3">
        <v>2041.44</v>
      </c>
      <c r="G112" s="78"/>
    </row>
    <row r="113" spans="2:7" ht="15">
      <c r="B113" s="1">
        <v>9202</v>
      </c>
      <c r="C113" s="1">
        <v>227065</v>
      </c>
      <c r="D113" s="4" t="s">
        <v>359</v>
      </c>
      <c r="E113" s="14"/>
      <c r="F113" s="3">
        <v>5159.67</v>
      </c>
      <c r="G113" s="78"/>
    </row>
    <row r="114" spans="2:7" ht="15">
      <c r="B114" s="1">
        <v>9202</v>
      </c>
      <c r="C114" s="1">
        <v>227066</v>
      </c>
      <c r="D114" s="4" t="s">
        <v>360</v>
      </c>
      <c r="E114" s="14"/>
      <c r="F114" s="3">
        <v>900</v>
      </c>
      <c r="G114" s="78"/>
    </row>
    <row r="115" spans="2:7" ht="15">
      <c r="B115" s="1">
        <v>9202</v>
      </c>
      <c r="C115" s="1">
        <v>227067</v>
      </c>
      <c r="D115" s="4" t="s">
        <v>361</v>
      </c>
      <c r="E115" s="14"/>
      <c r="F115" s="3">
        <v>3964.59</v>
      </c>
      <c r="G115" s="78"/>
    </row>
    <row r="116" spans="2:7" ht="15">
      <c r="B116" s="1">
        <v>9202</v>
      </c>
      <c r="C116" s="1">
        <v>227068</v>
      </c>
      <c r="D116" s="4" t="s">
        <v>362</v>
      </c>
      <c r="E116" s="14"/>
      <c r="F116" s="3">
        <v>2537.5</v>
      </c>
      <c r="G116" s="78"/>
    </row>
    <row r="117" spans="3:6" ht="15">
      <c r="C117" s="1"/>
      <c r="D117" s="4" t="s">
        <v>363</v>
      </c>
      <c r="E117" s="14"/>
      <c r="F117" s="14">
        <f>SUM(F107:F116)</f>
        <v>54637.23000000001</v>
      </c>
    </row>
    <row r="118" spans="3:6" ht="15">
      <c r="C118" s="1"/>
      <c r="E118" s="14"/>
      <c r="F118" s="3"/>
    </row>
    <row r="119" spans="3:6" ht="15.75">
      <c r="C119" s="1"/>
      <c r="D119" s="8"/>
      <c r="E119" s="14"/>
      <c r="F119" s="3"/>
    </row>
    <row r="120" spans="2:6" ht="15.75">
      <c r="B120" s="27">
        <v>9204</v>
      </c>
      <c r="C120" s="1"/>
      <c r="D120" s="8" t="s">
        <v>364</v>
      </c>
      <c r="E120" s="14"/>
      <c r="F120" s="3"/>
    </row>
    <row r="121" spans="2:6" ht="15">
      <c r="B121" s="4">
        <v>9204</v>
      </c>
      <c r="C121" s="1">
        <v>21400</v>
      </c>
      <c r="D121" s="4" t="s">
        <v>365</v>
      </c>
      <c r="E121" s="14"/>
      <c r="F121" s="3">
        <v>100</v>
      </c>
    </row>
    <row r="122" spans="2:6" ht="15">
      <c r="B122" s="4">
        <v>9204</v>
      </c>
      <c r="C122" s="1">
        <v>22103</v>
      </c>
      <c r="D122" s="4" t="s">
        <v>366</v>
      </c>
      <c r="E122" s="14"/>
      <c r="F122" s="3">
        <v>206</v>
      </c>
    </row>
    <row r="123" spans="2:6" ht="15">
      <c r="B123" s="4">
        <v>9204</v>
      </c>
      <c r="C123" s="1">
        <v>22104</v>
      </c>
      <c r="D123" s="4" t="s">
        <v>367</v>
      </c>
      <c r="E123" s="14"/>
      <c r="F123" s="3">
        <v>950</v>
      </c>
    </row>
    <row r="124" spans="2:7" ht="15">
      <c r="B124" s="4">
        <v>9204</v>
      </c>
      <c r="C124" s="1">
        <v>22400</v>
      </c>
      <c r="D124" s="4" t="s">
        <v>368</v>
      </c>
      <c r="E124" s="14"/>
      <c r="F124" s="3">
        <v>168.18</v>
      </c>
      <c r="G124" s="58"/>
    </row>
    <row r="125" spans="3:6" ht="15">
      <c r="C125" s="1"/>
      <c r="D125" s="4" t="s">
        <v>369</v>
      </c>
      <c r="E125" s="14"/>
      <c r="F125" s="3">
        <f>SUM(F121:F124)</f>
        <v>1424.18</v>
      </c>
    </row>
    <row r="126" spans="3:6" ht="15.75">
      <c r="C126" s="1"/>
      <c r="D126" s="8"/>
      <c r="E126" s="14"/>
      <c r="F126" s="3"/>
    </row>
    <row r="127" spans="2:6" s="68" customFormat="1" ht="15.75">
      <c r="B127" s="68">
        <v>9205</v>
      </c>
      <c r="C127" s="69"/>
      <c r="D127" s="68" t="s">
        <v>370</v>
      </c>
      <c r="E127" s="66"/>
      <c r="F127" s="72"/>
    </row>
    <row r="128" spans="2:6" s="52" customFormat="1" ht="15">
      <c r="B128" s="52">
        <v>9205</v>
      </c>
      <c r="C128" s="53">
        <v>21200</v>
      </c>
      <c r="D128" s="52" t="s">
        <v>371</v>
      </c>
      <c r="E128" s="66"/>
      <c r="F128" s="67">
        <v>570</v>
      </c>
    </row>
    <row r="129" spans="2:6" s="52" customFormat="1" ht="15">
      <c r="B129" s="52">
        <v>9205</v>
      </c>
      <c r="C129" s="53">
        <v>22000</v>
      </c>
      <c r="D129" s="52" t="s">
        <v>372</v>
      </c>
      <c r="E129" s="66"/>
      <c r="F129" s="67">
        <v>1425</v>
      </c>
    </row>
    <row r="130" spans="2:7" s="68" customFormat="1" ht="15.75">
      <c r="B130" s="52">
        <v>9205</v>
      </c>
      <c r="C130" s="53">
        <v>22100</v>
      </c>
      <c r="D130" s="52" t="s">
        <v>373</v>
      </c>
      <c r="E130" s="66"/>
      <c r="F130" s="66">
        <v>2465</v>
      </c>
      <c r="G130" s="90"/>
    </row>
    <row r="131" spans="2:7" s="68" customFormat="1" ht="15.75">
      <c r="B131" s="52">
        <v>9205</v>
      </c>
      <c r="C131" s="53">
        <v>22101</v>
      </c>
      <c r="D131" s="52" t="s">
        <v>374</v>
      </c>
      <c r="E131" s="66"/>
      <c r="F131" s="66">
        <v>505</v>
      </c>
      <c r="G131" s="90"/>
    </row>
    <row r="132" spans="2:7" s="68" customFormat="1" ht="15.75">
      <c r="B132" s="52">
        <v>9205</v>
      </c>
      <c r="C132" s="53">
        <v>22200</v>
      </c>
      <c r="D132" s="52" t="s">
        <v>375</v>
      </c>
      <c r="E132" s="66"/>
      <c r="F132" s="66">
        <v>3700</v>
      </c>
      <c r="G132" s="90"/>
    </row>
    <row r="133" spans="2:7" s="68" customFormat="1" ht="15.75">
      <c r="B133" s="52">
        <v>9205</v>
      </c>
      <c r="C133" s="53">
        <v>22201</v>
      </c>
      <c r="D133" s="52" t="s">
        <v>376</v>
      </c>
      <c r="E133" s="66"/>
      <c r="F133" s="66">
        <v>4500</v>
      </c>
      <c r="G133" s="90"/>
    </row>
    <row r="134" spans="2:7" s="68" customFormat="1" ht="15.75">
      <c r="B134" s="52">
        <v>9205</v>
      </c>
      <c r="C134" s="53">
        <v>22700</v>
      </c>
      <c r="D134" s="52" t="s">
        <v>377</v>
      </c>
      <c r="E134" s="66"/>
      <c r="F134" s="66">
        <v>9237.23</v>
      </c>
      <c r="G134" s="48"/>
    </row>
    <row r="135" spans="3:6" s="68" customFormat="1" ht="15.75">
      <c r="C135" s="69"/>
      <c r="D135" s="52" t="s">
        <v>378</v>
      </c>
      <c r="E135" s="66"/>
      <c r="F135" s="66">
        <f>SUM(F128:F134)</f>
        <v>22402.23</v>
      </c>
    </row>
    <row r="136" spans="3:6" s="68" customFormat="1" ht="15.75">
      <c r="C136" s="69"/>
      <c r="D136" s="52"/>
      <c r="E136" s="66"/>
      <c r="F136" s="72"/>
    </row>
    <row r="137" spans="2:6" s="68" customFormat="1" ht="15.75">
      <c r="B137" s="68">
        <v>9206</v>
      </c>
      <c r="C137" s="69"/>
      <c r="D137" s="68" t="s">
        <v>379</v>
      </c>
      <c r="E137" s="66"/>
      <c r="F137" s="72"/>
    </row>
    <row r="138" spans="2:6" s="68" customFormat="1" ht="15.75">
      <c r="B138" s="52">
        <v>9206</v>
      </c>
      <c r="C138" s="53">
        <v>22000</v>
      </c>
      <c r="D138" s="52" t="s">
        <v>380</v>
      </c>
      <c r="E138" s="66"/>
      <c r="F138" s="66">
        <v>950</v>
      </c>
    </row>
    <row r="139" spans="2:6" s="68" customFormat="1" ht="15.75">
      <c r="B139" s="52">
        <v>9206</v>
      </c>
      <c r="C139" s="53">
        <v>22699</v>
      </c>
      <c r="D139" s="52" t="s">
        <v>381</v>
      </c>
      <c r="E139" s="66"/>
      <c r="F139" s="66">
        <v>3800</v>
      </c>
    </row>
    <row r="140" spans="2:7" s="68" customFormat="1" ht="15.75">
      <c r="B140" s="52">
        <v>9206</v>
      </c>
      <c r="C140" s="53">
        <v>22700</v>
      </c>
      <c r="D140" s="52" t="s">
        <v>382</v>
      </c>
      <c r="E140" s="66"/>
      <c r="F140" s="66">
        <v>3885</v>
      </c>
      <c r="G140" s="90"/>
    </row>
    <row r="141" spans="2:6" s="68" customFormat="1" ht="15.75">
      <c r="B141" s="53"/>
      <c r="C141" s="53"/>
      <c r="D141" s="52" t="s">
        <v>383</v>
      </c>
      <c r="E141" s="66"/>
      <c r="F141" s="66">
        <f>SUM(F138:F140)</f>
        <v>8635</v>
      </c>
    </row>
    <row r="142" spans="3:6" s="68" customFormat="1" ht="15.75">
      <c r="C142" s="69"/>
      <c r="D142" s="52"/>
      <c r="E142" s="66"/>
      <c r="F142" s="72"/>
    </row>
    <row r="143" spans="2:6" s="68" customFormat="1" ht="15.75">
      <c r="B143" s="69">
        <v>925</v>
      </c>
      <c r="C143" s="69"/>
      <c r="D143" s="68" t="s">
        <v>384</v>
      </c>
      <c r="E143" s="66"/>
      <c r="F143" s="72"/>
    </row>
    <row r="144" spans="2:7" s="68" customFormat="1" ht="15.75">
      <c r="B144" s="65">
        <v>925</v>
      </c>
      <c r="C144" s="53">
        <v>20200</v>
      </c>
      <c r="D144" s="52" t="s">
        <v>385</v>
      </c>
      <c r="E144" s="66"/>
      <c r="F144" s="66">
        <v>5425</v>
      </c>
      <c r="G144" s="90"/>
    </row>
    <row r="145" spans="2:6" s="68" customFormat="1" ht="15.75">
      <c r="B145" s="65">
        <v>925</v>
      </c>
      <c r="C145" s="56">
        <v>22000</v>
      </c>
      <c r="D145" s="5" t="s">
        <v>386</v>
      </c>
      <c r="E145" s="66"/>
      <c r="F145" s="66">
        <v>950</v>
      </c>
    </row>
    <row r="146" spans="2:7" s="68" customFormat="1" ht="15.75">
      <c r="B146" s="65">
        <v>925</v>
      </c>
      <c r="C146" s="56">
        <v>22100</v>
      </c>
      <c r="D146" s="15" t="s">
        <v>387</v>
      </c>
      <c r="E146" s="66"/>
      <c r="F146" s="66">
        <v>2000</v>
      </c>
      <c r="G146" s="90"/>
    </row>
    <row r="147" spans="2:7" s="68" customFormat="1" ht="15.75">
      <c r="B147" s="65">
        <v>925</v>
      </c>
      <c r="C147" s="56">
        <v>22101</v>
      </c>
      <c r="D147" s="15" t="s">
        <v>388</v>
      </c>
      <c r="E147" s="66"/>
      <c r="F147" s="66">
        <v>430</v>
      </c>
      <c r="G147" s="90"/>
    </row>
    <row r="148" spans="2:7" s="91" customFormat="1" ht="15.75">
      <c r="B148" s="65">
        <v>925</v>
      </c>
      <c r="C148" s="56">
        <v>22200</v>
      </c>
      <c r="D148" s="15" t="s">
        <v>140</v>
      </c>
      <c r="E148" s="66"/>
      <c r="F148" s="66">
        <v>1030</v>
      </c>
      <c r="G148" s="90"/>
    </row>
    <row r="149" spans="2:7" s="92" customFormat="1" ht="15.75">
      <c r="B149" s="65">
        <v>925</v>
      </c>
      <c r="C149" s="56">
        <v>22700</v>
      </c>
      <c r="D149" s="15" t="s">
        <v>389</v>
      </c>
      <c r="E149" s="66"/>
      <c r="F149" s="93">
        <v>1200</v>
      </c>
      <c r="G149" s="94"/>
    </row>
    <row r="150" spans="2:6" s="68" customFormat="1" ht="15.75">
      <c r="B150" s="65">
        <v>925</v>
      </c>
      <c r="C150" s="65">
        <v>23301</v>
      </c>
      <c r="D150" s="52" t="s">
        <v>390</v>
      </c>
      <c r="E150" s="66"/>
      <c r="F150" s="66">
        <v>3300</v>
      </c>
    </row>
    <row r="151" spans="2:6" s="68" customFormat="1" ht="15.75">
      <c r="B151" s="65">
        <v>925</v>
      </c>
      <c r="C151" s="56">
        <v>23302</v>
      </c>
      <c r="D151" s="5" t="s">
        <v>391</v>
      </c>
      <c r="E151" s="66"/>
      <c r="F151" s="66">
        <v>100</v>
      </c>
    </row>
    <row r="152" spans="2:6" s="68" customFormat="1" ht="15.75">
      <c r="B152" s="1"/>
      <c r="C152" s="1"/>
      <c r="D152" s="5" t="s">
        <v>394</v>
      </c>
      <c r="E152" s="66"/>
      <c r="F152" s="72">
        <f>SUM(F144:F151)</f>
        <v>14435</v>
      </c>
    </row>
    <row r="153" spans="3:6" s="68" customFormat="1" ht="15.75">
      <c r="C153" s="69"/>
      <c r="D153" s="68" t="s">
        <v>90</v>
      </c>
      <c r="E153" s="95"/>
      <c r="F153" s="95">
        <f>SUM(F104+F117+F125+F135+F141+F152)</f>
        <v>690363.63</v>
      </c>
    </row>
    <row r="154" spans="3:6" s="68" customFormat="1" ht="13.5" customHeight="1">
      <c r="C154" s="69"/>
      <c r="E154" s="66"/>
      <c r="F154" s="72"/>
    </row>
    <row r="155" spans="3:6" s="68" customFormat="1" ht="13.5" customHeight="1">
      <c r="C155" s="69"/>
      <c r="E155" s="66"/>
      <c r="F155" s="72"/>
    </row>
    <row r="156" spans="2:6" s="68" customFormat="1" ht="15.75">
      <c r="B156" s="68" t="s">
        <v>32</v>
      </c>
      <c r="C156" s="69"/>
      <c r="E156" s="66"/>
      <c r="F156" s="72"/>
    </row>
    <row r="157" spans="2:6" s="52" customFormat="1" ht="15">
      <c r="B157" s="65">
        <v>925</v>
      </c>
      <c r="C157" s="53">
        <v>48000</v>
      </c>
      <c r="D157" s="54" t="s">
        <v>392</v>
      </c>
      <c r="E157" s="66"/>
      <c r="F157" s="67">
        <v>1000</v>
      </c>
    </row>
    <row r="158" spans="2:6" s="68" customFormat="1" ht="15.75">
      <c r="B158" s="69"/>
      <c r="C158" s="69"/>
      <c r="D158" s="70" t="s">
        <v>99</v>
      </c>
      <c r="E158" s="66"/>
      <c r="F158" s="72">
        <f>SUM(F157)</f>
        <v>1000</v>
      </c>
    </row>
    <row r="159" spans="2:6" s="8" customFormat="1" ht="12.75" customHeight="1">
      <c r="B159" s="1"/>
      <c r="C159" s="1"/>
      <c r="D159" s="5"/>
      <c r="E159" s="14"/>
      <c r="F159" s="12"/>
    </row>
    <row r="160" spans="2:6" s="8" customFormat="1" ht="15.75">
      <c r="B160" s="1"/>
      <c r="C160" s="1"/>
      <c r="D160" s="2"/>
      <c r="E160" s="14"/>
      <c r="F160" s="12"/>
    </row>
    <row r="161" spans="2:6" s="8" customFormat="1" ht="15.75">
      <c r="B161" s="1"/>
      <c r="C161" s="1"/>
      <c r="D161" s="2" t="s">
        <v>393</v>
      </c>
      <c r="E161" s="13"/>
      <c r="F161" s="13">
        <f>SUM(F72+F153+F158)</f>
        <v>1903510.4</v>
      </c>
    </row>
    <row r="163" ht="20.25" customHeight="1"/>
  </sheetData>
  <printOptions/>
  <pageMargins left="0.75" right="0.75" top="1" bottom="1" header="0" footer="0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Ripollet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Ripollet</dc:creator>
  <cp:keywords/>
  <dc:description/>
  <cp:lastModifiedBy>Ajuntament de Ripollet</cp:lastModifiedBy>
  <cp:lastPrinted>2013-12-19T08:00:46Z</cp:lastPrinted>
  <dcterms:created xsi:type="dcterms:W3CDTF">2013-11-27T08:46:44Z</dcterms:created>
  <dcterms:modified xsi:type="dcterms:W3CDTF">2013-12-19T11:00:37Z</dcterms:modified>
  <cp:category/>
  <cp:version/>
  <cp:contentType/>
  <cp:contentStatus/>
</cp:coreProperties>
</file>